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10.0.1.141\compartilhamento\Licitações 2023\PMA\Pregão PMA nº __-2023 -  Reforma Eletrica Campo Aperibeense\ANEXO I - PROJETO BASICO\"/>
    </mc:Choice>
  </mc:AlternateContent>
  <xr:revisionPtr revIDLastSave="0" documentId="13_ncr:1_{A69735C4-AD58-438F-8BFD-391D24841361}" xr6:coauthVersionLast="47" xr6:coauthVersionMax="47" xr10:uidLastSave="{00000000-0000-0000-0000-000000000000}"/>
  <bookViews>
    <workbookView xWindow="-120" yWindow="-120" windowWidth="19440" windowHeight="15000" firstSheet="3" activeTab="4" xr2:uid="{00000000-000D-0000-FFFF-FFFF00000000}"/>
  </bookViews>
  <sheets>
    <sheet name="Anexo IB-Planilha Orçamentária" sheetId="4" r:id="rId1"/>
    <sheet name="Anexo IC - Cronogrma Fisico-Fin" sheetId="5" r:id="rId2"/>
    <sheet name="ANEXO ID - Composição do BDI" sheetId="21" r:id="rId3"/>
    <sheet name="Anexo IE - Memorial de Calculo" sheetId="6" r:id="rId4"/>
    <sheet name="ANEXO IF - Composições " sheetId="22" r:id="rId5"/>
  </sheets>
  <externalReferences>
    <externalReference r:id="rId6"/>
    <externalReference r:id="rId7"/>
    <externalReference r:id="rId8"/>
  </externalReferences>
  <definedNames>
    <definedName name="_xlnm.Print_Area" localSheetId="0">'Anexo IB-Planilha Orçamentária'!$A$1:$H$48</definedName>
    <definedName name="_xlnm.Print_Area" localSheetId="1">'Anexo IC - Cronogrma Fisico-Fin'!$A$2:$J$50</definedName>
    <definedName name="_xlnm.Print_Area" localSheetId="2">'ANEXO ID - Composição do BDI'!$A$1:$E$40</definedName>
    <definedName name="_xlnm.Print_Area" localSheetId="3">'Anexo IE - Memorial de Calculo'!$A$1:$I$63</definedName>
    <definedName name="_xlnm.Print_Area" localSheetId="4">'ANEXO IF - Composições '!$A$1:$H$28</definedName>
    <definedName name="_xlnm.Database">#REF!</definedName>
    <definedName name="BDI.TipoObra" hidden="1">[1]BDI!$A$138:$A$146</definedName>
    <definedName name="DESONERACAO" hidden="1">IF(OR(Import.Desoneracao="DESONERADO",Import.Desoneracao="SIM"),"SIM","NÃO")</definedName>
    <definedName name="Import.Desoneracao" hidden="1">OFFSET([1]DADOS!$G$18,0,-1)</definedName>
    <definedName name="ORÇAMENTO.BancoRef" hidden="1">[2]PLANILHA!$F$8</definedName>
    <definedName name="REFERENCIA.Descricao" hidden="1">IF(ISNUMBER([2]PLANILHA!$AF1),OFFSET(INDIRECT(ORÇAMENTO.BancoRef),[2]PLANILHA!$AF1-1,3,1),[2]PLANILHA!$AF1)</definedName>
    <definedName name="REFERENCIA.Unidade" hidden="1">IF(ISNUMBER([2]PLANILHA!$AF1),OFFSET(INDIRECT(ORÇAMENTO.BancoRef),[2]PLANILHA!$AF1-1,4,1),"-")</definedName>
    <definedName name="TIPOORCAMENTO" hidden="1">IF(VALUE([3]MENU!$O$3)=2,"Licitado","Proposto")</definedName>
    <definedName name="_xlnm.Print_Titles" localSheetId="4">'ANEXO IF - Composições '!$8:$9</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31" i="4" l="1"/>
  <c r="G32" i="4"/>
  <c r="G33" i="4"/>
  <c r="G34" i="4"/>
  <c r="G35" i="4"/>
  <c r="G36" i="4"/>
  <c r="G37" i="4"/>
  <c r="G38" i="4"/>
  <c r="G39" i="4"/>
  <c r="G40" i="4"/>
  <c r="G41" i="4"/>
  <c r="G42" i="4"/>
  <c r="G43" i="4"/>
  <c r="G44" i="4"/>
  <c r="G45" i="4"/>
  <c r="G46" i="4"/>
  <c r="G30" i="4"/>
  <c r="G27" i="4" l="1"/>
  <c r="A39" i="6"/>
  <c r="G24" i="4"/>
  <c r="A34" i="6"/>
  <c r="G23" i="4"/>
  <c r="G22" i="4"/>
  <c r="G19" i="4"/>
  <c r="F19" i="4"/>
  <c r="F22" i="4"/>
  <c r="F38" i="4"/>
  <c r="F42" i="4"/>
  <c r="H42" i="4" s="1"/>
  <c r="F45" i="4"/>
  <c r="H45" i="4" s="1"/>
  <c r="H25" i="22"/>
  <c r="H24" i="22"/>
  <c r="H23" i="22"/>
  <c r="H22" i="22"/>
  <c r="H21" i="22"/>
  <c r="H20" i="22"/>
  <c r="H19" i="22"/>
  <c r="F46" i="4"/>
  <c r="H46" i="4" s="1"/>
  <c r="F44" i="4"/>
  <c r="H44" i="4" s="1"/>
  <c r="F43" i="4"/>
  <c r="H43" i="4" s="1"/>
  <c r="F41" i="4"/>
  <c r="H41" i="4" s="1"/>
  <c r="F40" i="4"/>
  <c r="H40" i="4" s="1"/>
  <c r="F39" i="4"/>
  <c r="F24" i="4"/>
  <c r="F23" i="4"/>
  <c r="F37" i="4"/>
  <c r="H37" i="4" s="1"/>
  <c r="F36" i="4"/>
  <c r="F35" i="4"/>
  <c r="F27" i="4"/>
  <c r="H22" i="4" l="1"/>
  <c r="H23" i="4"/>
  <c r="H19" i="4"/>
  <c r="H26" i="22"/>
  <c r="E32" i="4" s="1"/>
  <c r="F32" i="4" s="1"/>
  <c r="H32" i="4" s="1"/>
  <c r="H27" i="4"/>
  <c r="H28" i="4" s="1"/>
  <c r="I14" i="5" l="1"/>
  <c r="G14" i="5"/>
  <c r="E14" i="5"/>
  <c r="F34" i="4"/>
  <c r="H34" i="4" s="1"/>
  <c r="I12" i="5" l="1"/>
  <c r="G12" i="5" l="1"/>
  <c r="H12" i="22" l="1"/>
  <c r="H13" i="22"/>
  <c r="H14" i="22" l="1"/>
  <c r="E31" i="4" s="1"/>
  <c r="F31" i="4" s="1"/>
  <c r="H39" i="4" l="1"/>
  <c r="D19" i="21" l="1"/>
  <c r="H38" i="4" l="1"/>
  <c r="H36" i="4" l="1"/>
  <c r="H35" i="4"/>
  <c r="F30" i="4"/>
  <c r="H30" i="4" s="1"/>
  <c r="H31" i="4"/>
  <c r="F33" i="4"/>
  <c r="H33" i="4" s="1"/>
  <c r="H47" i="4" l="1"/>
  <c r="E15" i="5" l="1"/>
  <c r="I15" i="5"/>
  <c r="G15" i="5"/>
  <c r="J14" i="5"/>
  <c r="G18" i="4"/>
  <c r="J15" i="5" l="1"/>
  <c r="H24" i="4" l="1"/>
  <c r="H25" i="4" s="1"/>
  <c r="F18" i="4"/>
  <c r="H18" i="4" s="1"/>
  <c r="H20" i="4" s="1"/>
  <c r="I13" i="5" l="1"/>
  <c r="H16" i="5" s="1"/>
  <c r="G13" i="5"/>
  <c r="F16" i="5" s="1"/>
  <c r="E13" i="5"/>
  <c r="H48" i="4"/>
  <c r="J13" i="5" l="1"/>
  <c r="E12" i="5"/>
  <c r="D16" i="5" s="1"/>
  <c r="J12" i="5" l="1"/>
  <c r="J16" i="5" s="1"/>
</calcChain>
</file>

<file path=xl/sharedStrings.xml><?xml version="1.0" encoding="utf-8"?>
<sst xmlns="http://schemas.openxmlformats.org/spreadsheetml/2006/main" count="290" uniqueCount="162">
  <si>
    <t>TOTAL</t>
  </si>
  <si>
    <t>UN</t>
  </si>
  <si>
    <t>1.1</t>
  </si>
  <si>
    <t xml:space="preserve"> VALOR TOTAL</t>
  </si>
  <si>
    <t>PREÇO UNITÁRIO C/ BDI</t>
  </si>
  <si>
    <t>PREÇO UNITÁRIO SEM BDI</t>
  </si>
  <si>
    <t>DESCRIÇÃO</t>
  </si>
  <si>
    <t>CÓDIGO</t>
  </si>
  <si>
    <t>ITEM</t>
  </si>
  <si>
    <t>PREFEITURA MUNICIPAL DE APERIBÉ</t>
  </si>
  <si>
    <t>ESTADO DO RIO DE JANEIRO</t>
  </si>
  <si>
    <t>M²</t>
  </si>
  <si>
    <t>VALOR</t>
  </si>
  <si>
    <t>%</t>
  </si>
  <si>
    <t>1º MÊS</t>
  </si>
  <si>
    <t>DESCRIÇÃO DO ITEM</t>
  </si>
  <si>
    <t>EMOP</t>
  </si>
  <si>
    <t>SUBTOTAL</t>
  </si>
  <si>
    <t>QUANT.</t>
  </si>
  <si>
    <t>SETOR DE ENGENHARIA</t>
  </si>
  <si>
    <t>H</t>
  </si>
  <si>
    <t>23,69%</t>
  </si>
  <si>
    <t>EMOP ONERADO</t>
  </si>
  <si>
    <t>2.0</t>
  </si>
  <si>
    <t>1.0</t>
  </si>
  <si>
    <t>2.2</t>
  </si>
  <si>
    <t>2.1</t>
  </si>
  <si>
    <t>2.3</t>
  </si>
  <si>
    <t>02.020.0001-0</t>
  </si>
  <si>
    <t>PLACA DE IDENTIFICACAO DE OBRA PUBLICA,INCLUSIVE PINTURA E SUPORTES DE MADEIRA.FORNECIMENTO E COLOCACAO</t>
  </si>
  <si>
    <t>1.2</t>
  </si>
  <si>
    <t>3.1</t>
  </si>
  <si>
    <t>Administração Central</t>
  </si>
  <si>
    <t>AC</t>
  </si>
  <si>
    <t>Seguros/Riscos/Garantias</t>
  </si>
  <si>
    <t>SRG</t>
  </si>
  <si>
    <t>Lucro</t>
  </si>
  <si>
    <t>L</t>
  </si>
  <si>
    <t>Despesas Financeiras</t>
  </si>
  <si>
    <t>DF</t>
  </si>
  <si>
    <t>Tributos - ISS</t>
  </si>
  <si>
    <t>T</t>
  </si>
  <si>
    <t>CPRB</t>
  </si>
  <si>
    <t>Tributos - PIS/COFINS</t>
  </si>
  <si>
    <t>Fórmula para o cálculo do BDI:</t>
  </si>
  <si>
    <t>{[(1+AC+SRG) x (1+L) x (1+DF)] / (1-T)} -1</t>
  </si>
  <si>
    <t>Resultado do cálculo do BDI:</t>
  </si>
  <si>
    <t xml:space="preserve">BDI 1 </t>
  </si>
  <si>
    <t xml:space="preserve">  </t>
  </si>
  <si>
    <t>2º MÊS</t>
  </si>
  <si>
    <t>PLACA DE IDENTIFICACAO DE OBRA PUBLICA,INCLUSIVE PINTURA E SUPORTES DE MADEIRA.FORNECIMENTO E COLOCACAO.</t>
  </si>
  <si>
    <t>UNIDADE</t>
  </si>
  <si>
    <t>M</t>
  </si>
  <si>
    <t>4.1</t>
  </si>
  <si>
    <t>4.2</t>
  </si>
  <si>
    <t>MAO-DE-OBRA DE ENGENHEIRO OU ARQUITETO JR.,INCLUSIVE ENCARGOS SOCIAIS.</t>
  </si>
  <si>
    <t xml:space="preserve">COMPOSIÇÃO   DO   B.D.I OBRAS CONVENCIONAIS  </t>
  </si>
  <si>
    <t>M³</t>
  </si>
  <si>
    <t xml:space="preserve">            ESTADO DO RIO DE JANEIRO</t>
  </si>
  <si>
    <t xml:space="preserve">             PREFEITURA MUNICIPAL DE APERIBÉ</t>
  </si>
  <si>
    <t>1.0 ADMINISTRAÇÃO LOCAL</t>
  </si>
  <si>
    <t>3º MÊS</t>
  </si>
  <si>
    <t>1.3</t>
  </si>
  <si>
    <t>UNITÁRIO</t>
  </si>
  <si>
    <t>COEFICIENTE</t>
  </si>
  <si>
    <t xml:space="preserve">TOTAL </t>
  </si>
  <si>
    <t>1.4</t>
  </si>
  <si>
    <t>PREFEITURA MUNICIPAL DE APERIBE</t>
  </si>
  <si>
    <t>15.001.0025-0</t>
  </si>
  <si>
    <t>CAIXA DE ALVENARIA EM TIJOLOS MACICOS(7X10X20CM),EM PAREDES DE MEIA VEZ,COM DIMENSOES DE 0,30X0,30X0,30M,ASSENTADA COM A RGAMASSA DE CIMENTO E AREIA,NO TRACO 1:4,REVESTIDA INTERNAMENTE COM A MESMA ARGAMASSA,COM FUNDO DE CONCRETO E TAMPA DE CONCRETO ARMADO</t>
  </si>
  <si>
    <t xml:space="preserve">ESCAVACAO MANUAL DE VALA/CAVA EM MATERIAL DE 1ª CATEGORIA (A(AREIA,ARGILA OU PICARRA),ATE 1,50M DE PROFUNDIDADE,EXCLUSIVE ESCORAMENTO E ESGOTAMENTO </t>
  </si>
  <si>
    <t>03.001.0001-1</t>
  </si>
  <si>
    <t>21.004.0120-0</t>
  </si>
  <si>
    <t>RETIRADA DE TRANSFORMADORES DE 5 ATE 112,5KVA</t>
  </si>
  <si>
    <t>IP 50.05.0750 (/)</t>
  </si>
  <si>
    <t>DISJUNTOR TERMOMAGNETICO TRIPOLAR,DE 40 A 63A,3KA,MODELO DIN,TIPO C.FORNECIMENTO E COLOCACAO</t>
  </si>
  <si>
    <t>DISJUNTOR TERMOMAGNETICO,TRIPOLAR,DE 80 A 100A,3KA,MODELO DIN,TIPO C.FORNECIMENTO E COLOCACAO</t>
  </si>
  <si>
    <t>CAIXA POLIMERICA DE INSPECAO DE ATERRAMENTO COM DIAMETRO SUPERIOR DE APROXIMADAMENTE 23CM E ALTURA APROXIMADA DE 25CM,COM TAMPA.FORNECIMENTO E COLOCACAO</t>
  </si>
  <si>
    <t>CABO SOLIDO DE COBRE ELETROLITICO NU,TEMPERA MOLE,CLASSE 2,SECAO CIRCULAR DE 25MM2.FORNECIMENTO E COLOCACAO</t>
  </si>
  <si>
    <t>RETIRADA DE LUMINARIA EM ALTURA DE 10,00 A 12,00M</t>
  </si>
  <si>
    <t>21.004.0160-0</t>
  </si>
  <si>
    <t>LUMINARIA A LED, LEDRJ-08, CORPO EM ALUMINIO INJETADO/EXTRUDADO, PARA INSTALACAO EM PONTA DE BRACO/NUCLEO, POTENCIA MAXIMA DE 350 W, FLUXO MINIMO 30000 LM, TEMPERATURA DE COR 4000/5500 K, IP 66, IK 08, RESISTENTE A UV, TENSAO DE 100/240 V, EFICIENCIA MINIMA 90,6 LM/W, IRC MAIOR OU IGUAL A 70, TEMPERATURA DE OPERACAO DE -20/75O C. ESPECIFICACAO: EM-RIOLUZ-094. FORNECIMENTO E COLOCAÇAO</t>
  </si>
  <si>
    <t>COMP. 01</t>
  </si>
  <si>
    <t>LUMINARIA A LED, LEDRJ-08, CORPO EM ALUMINIO INJETADO/EXTRUDADO, PARA INSTALACAO EM PONTA DE BRACO/NUCLEO, POTENCIA MAXIMA DE 350 W, FLUXO MINIMO 30000 LM, TEMPERATURA DE COR 4000/5500 K, IP 66, IK 08, RESISTENTE A UV, TENSAO DE 100/240 V, EFICIENCIA MINIMA 90,6 LM/W, IRC MAIOR OU IGUAL A 70, TEMPERATURA DE OPERACAO DE -20/75O C. ESPECIFICACAO: EM-RIOLUZ-094. FORNECIMENTO</t>
  </si>
  <si>
    <t>COLOCACAO DE LUMINARIA COM LAMPADA DE DESCARGA, COM OU SEM REATOR INTEGRADO, EM PONTA DE BRACO OU POSTE DE ACO CURVO, DE 11M ATE 15M DE ALTURA, EXCLUSIVE FORNECIMENTO DA LUMINARIA.</t>
  </si>
  <si>
    <t>IP 50.40.0150 (/)</t>
  </si>
  <si>
    <t>QUADRO DE DISTRIBUICAO DE ENERGIA,100A,PARA DISJUNTORES TERMO-MAGNETICOS UNIPOLARES,DE SOBREPOR,COM PORTA E BARRAMENTOS DE FASE,NEUTRO E TERRA,TRIFASICO,PARA INSTALACAO DE ATE 18 DISJUNTORES COM DISPOSITIVO PARA CHAVE GERAL.FORNECIMENTO E COLOCACAO</t>
  </si>
  <si>
    <t>15.007.0415-0</t>
  </si>
  <si>
    <t>15.007.0601-0</t>
  </si>
  <si>
    <t>15.007.0605-0</t>
  </si>
  <si>
    <t>06.069.0120-0</t>
  </si>
  <si>
    <t>15.007.0204-0</t>
  </si>
  <si>
    <t>15.008.0210-0</t>
  </si>
  <si>
    <t>15.008.0215-0</t>
  </si>
  <si>
    <t>15.008.0220-0</t>
  </si>
  <si>
    <t>15.008.0225-0</t>
  </si>
  <si>
    <t>15.008.0230-0</t>
  </si>
  <si>
    <t>15.008.0232-0</t>
  </si>
  <si>
    <t>15.009.0135-0</t>
  </si>
  <si>
    <t>15.018.0133-0</t>
  </si>
  <si>
    <t>21.004.0141-0</t>
  </si>
  <si>
    <t xml:space="preserve">
ENTRADA ENERGIA INDIVIDUAL, PADRAO LIGHT, MEDICAO DIRETA, REDE AEREA,57KVA E 76KVA,INCL. CAIXA POLIMERICA P/MEDICAO DIRETA POLIFASICA (CM200-P) E CAIXA PROTECAO GERAL (CPG200) INTERNA,POLICARBONATO TAMPA TRANSPARENTE,CAIXA INSPECAO,3 HASTES E CONECTORES ATERRAMENTO,E E RESPECTIVOS CONECTORES MAT.NECES.EXCL.POSTE,DISJUNTOR,CONDUTORES ENTRADA,SAIDA,ATERRAMENTO
</t>
  </si>
  <si>
    <t xml:space="preserve">15.011.0031-0                                           </t>
  </si>
  <si>
    <t>HASTE PARA ATERRAMENTO,DE COBRE DE 3/4" (19MM),COM 3,00M DE COMPRIMENTO.FORNECIMENTO E COLOCACAO</t>
  </si>
  <si>
    <t>RETIRADA DE REATOR PARA LAMPADA DE DESCARGA,INSTALADO DE 8,0 0 ATE 12,00M DE ALTURA</t>
  </si>
  <si>
    <t>DUTO CORRUGADO HELICOIDAL,NA COR PRETA,SINGELO,DE POLIETILENO DE ALTA DENSIDADE(PEAD),PARA PROTECAO DE CONDUTORES ELETRICOS EM INSTAL.SUBTERRANEAS,COM DIAM.NOMINAL 3",SENDO DIAM.INT. 75MM,FORNECIDO C/2 TAMPOES NAS EXTREMIDADES,FITA DE AVISO "PERIGO" C/FIO GUIA DE ACO GALV.REVEST.PVC,CONFORME ABNT NB R 13897 E 13898,LANC.DIR.SOLO,INCL.CONEXOES E KIT VEDACAO</t>
  </si>
  <si>
    <t>CABO DE COBRE FLEXIVEL COM ISOLAMENTO TERMOPLASTICO,COMPREENDENDO:PREPARO,CORTE E ENFIACAO EM ELETRODUTOS,NA BITOLA DE 4 MM2, 0,6/1KV.FORNECIMENTO E COLOCACAO</t>
  </si>
  <si>
    <t>CABO DE COBRE FLEXIVEL COM ISOLAMENTO TERMOPLASTICO,COMPREENDENDO:PREPARO,CORTE E ENFIACAO EM ELETRODUTOS,NA BITOLA DE 6 MM2, 0,6/1KV.FORNECIMENTO E COLOCACAO</t>
  </si>
  <si>
    <t>CABO DE COBRE FLEXIVEL COM ISOLAMENTO TERMOPLASTICO,COMPREENDENDO:PREPARO,CORTE E ENFIACAO EM ELETRODUTOS,NA BITOLA DE 10 MM2, 0,6/1KV.FORNECIMENTO E COLOCACAO</t>
  </si>
  <si>
    <t>CABO DE COBRE FLEXIVEL COM ISOLAMENTO TERMOPLASTICO,COMPREENDENDO:PREPARO,CORTE E ENFIACAO EM ELETRODUTOS,NA BITOLA DE 16 MM2, 0,6/1KV.FORNECIMENTO E COLOCACAO</t>
  </si>
  <si>
    <t>CABO DE COBRE FLEXIVEL COM ISOLAMENTO TERMOPLASTICO,COMPREENDENDO:PREPARO,CORTE E ENFIACAO EM ELETRODUTOS,NA BITOLA DE 25 MM2, 0,6/1KV.FORNECIMENTO E COLOCACAO</t>
  </si>
  <si>
    <t>CABO DE COBRE FLEXIVEL COM ISOLAMENTO TERMOPLASTICO,COMPREENDENDO:PREPARO,CORTE E ENFIACAO EM ELETRODUTOS,NA BITOLA DE 35 MM2, 0,6/1KV.FORNECIMENTO E COLOCACAO</t>
  </si>
  <si>
    <t>MAO-DE-OBRA DE AJUDANTE DE MONTADOR ELETROMECANICO (ILUMINACAO PUBLICA), INCLUSIVE ENCARGOS SOCIAIS</t>
  </si>
  <si>
    <t>CINTA CIRCULAR DE ACO GALVANIZADO COM PARAFUSOS, DE APROXIMADAMENTE 210MM</t>
  </si>
  <si>
    <t>MAO-FRANCESA P/CRUZETA DE MADEIRA</t>
  </si>
  <si>
    <t>SELA P/CRUZETA DE MADEIRA</t>
  </si>
  <si>
    <t>PARAFUSO ESPACADOR DE ACO 1020, MEDINDO 16X500MM</t>
  </si>
  <si>
    <t>PARAFUSO FRANCES DE FERRO GALVANIZADO, COM PORCA, MEDINDO 5/8"X6"</t>
  </si>
  <si>
    <t>CRUZETA DE MADEIRA TRATADA, *90 X 115 X 2400* MM, EM EUCALIPTO</t>
  </si>
  <si>
    <t>COMP. 02</t>
  </si>
  <si>
    <t>1.5</t>
  </si>
  <si>
    <t>1.6</t>
  </si>
  <si>
    <t>1.7</t>
  </si>
  <si>
    <t>FIXAÇAO DE CRUZETA DE MADEIRA TRATADA, *90 X 115 X 2400* MM, EM EUCALIPTO, EM POSTE DE ILUMINAÇAO.FORNECIMENTO E INSTALAÇAO</t>
  </si>
  <si>
    <t>SERVIÇOS PRELIMINARES  E ADMINISTRAÇÃO LOCAL</t>
  </si>
  <si>
    <t>3.0</t>
  </si>
  <si>
    <t>MOVIMENTAÇOES DE TERRA</t>
  </si>
  <si>
    <t>4.0</t>
  </si>
  <si>
    <t>INSTALACOES</t>
  </si>
  <si>
    <t>4.3</t>
  </si>
  <si>
    <t>4.4</t>
  </si>
  <si>
    <t>4.5</t>
  </si>
  <si>
    <t>4.6</t>
  </si>
  <si>
    <t>4.7</t>
  </si>
  <si>
    <t>4.8</t>
  </si>
  <si>
    <t>4.9</t>
  </si>
  <si>
    <t>4.10</t>
  </si>
  <si>
    <t>4.11</t>
  </si>
  <si>
    <t>4.12</t>
  </si>
  <si>
    <t>4.13</t>
  </si>
  <si>
    <t>4.14</t>
  </si>
  <si>
    <t>4.15</t>
  </si>
  <si>
    <t>4.16</t>
  </si>
  <si>
    <t>4.17</t>
  </si>
  <si>
    <t>REMOÇAO DE MATERIAIS</t>
  </si>
  <si>
    <t>2.0  REMOÇAO DE MATERIAIS</t>
  </si>
  <si>
    <t>Aperibé, 20 de março de 2023</t>
  </si>
  <si>
    <t>HORAS</t>
  </si>
  <si>
    <t>3.0 MOVIMENTO DE TERRA</t>
  </si>
  <si>
    <t xml:space="preserve"> INSTALACOES</t>
  </si>
  <si>
    <t xml:space="preserve">
ENTRADA ENERGIA INDIVIDUAL, PADRAO LIGHT, MEDICAO DIRETA, REDE AEREA,57KVA E 76KVA,INCL. CAIXA POLIMERICA P/MEDICAO DIRETA POLIFASICA (CM200-P) E CAIXA PROTECAO GERAL (CPG200) INTERNA,POLICARBONATO TAMPA TRANSPARENTE,CAIXA INSPECAO,3 HASTES E CONECTORES ATERRAMENTO,E E RESPECTIVOS CONECTORES MAT.NECES.EXCL.POSTE,DISJUNTOR,CONDUTORES ENTRADA,SAIDA,ATERRAMENTO</t>
  </si>
  <si>
    <t>EMPRESA: DYMER</t>
  </si>
  <si>
    <t xml:space="preserve"> </t>
  </si>
  <si>
    <t>CRONOGRAMA FÍSICO-FINANCEIRO</t>
  </si>
  <si>
    <t>ANEXO I C</t>
  </si>
  <si>
    <t>ANEXO ID</t>
  </si>
  <si>
    <t>ANEXO IB - PLANILHA ORÇAMENTÁRIA</t>
  </si>
  <si>
    <t>Local e Data</t>
  </si>
  <si>
    <t>_______________________
Nome:
CPF:</t>
  </si>
  <si>
    <t xml:space="preserve">Local e Data  
_______________________
Nome:
CPF:  
</t>
  </si>
  <si>
    <t>ANEXO IF - COMPOSIÇÕES</t>
  </si>
  <si>
    <t xml:space="preserve">ANEXO IE - MEMORIAL DE CÁLCULO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</si>
</sst>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R$&quot;* #,##0.00_-;\-&quot;R$&quot;* #,##0.00_-;_-&quot;R$&quot;* &quot;-&quot;??_-;_-@_-"/>
    <numFmt numFmtId="164" formatCode="_-&quot;R$&quot;\ * #,##0.00_-;\-&quot;R$&quot;\ * #,##0.00_-;_-&quot;R$&quot;\ * &quot;-&quot;??_-;_-@_-"/>
    <numFmt numFmtId="165" formatCode="&quot;R$&quot;\ #,##0.00"/>
    <numFmt numFmtId="166" formatCode="_-* #,##0.00_-;\-* #,##0.00_-;_-* &quot;-&quot;??_-;_-@"/>
    <numFmt numFmtId="167" formatCode="_(&quot;R$ &quot;* #,##0.00_);_(&quot;R$ &quot;* \(#,##0.00\);_(&quot;R$ &quot;* &quot;-&quot;??_);_(@_)"/>
    <numFmt numFmtId="168" formatCode="&quot;R$ &quot;#,##0.00"/>
    <numFmt numFmtId="169" formatCode="##.##000##"/>
    <numFmt numFmtId="170" formatCode="##.##000"/>
    <numFmt numFmtId="171" formatCode="_-[$R$-416]\ * #,##0.00_-;\-[$R$-416]\ * #,##0.00_-;_-[$R$-416]\ * &quot;-&quot;??_-;_-@_-"/>
    <numFmt numFmtId="172" formatCode="_(* #,##0.00_);_(* \(#,##0.00\);_(* &quot;-&quot;??_);_(@_)"/>
    <numFmt numFmtId="173" formatCode="_(&quot;R$&quot;* #,##0.00_);_(&quot;R$&quot;* \(#,##0.00\);_(&quot;R$&quot;* &quot;-&quot;??_);_(@_)"/>
  </numFmts>
  <fonts count="68">
    <font>
      <sz val="11"/>
      <color theme="1"/>
      <name val="Calibri"/>
      <family val="2"/>
      <scheme val="minor"/>
    </font>
    <font>
      <sz val="8"/>
      <name val="Calibri"/>
      <family val="2"/>
      <scheme val="minor"/>
    </font>
    <font>
      <b/>
      <sz val="11"/>
      <color theme="1"/>
      <name val="Calibri"/>
      <family val="2"/>
      <scheme val="minor"/>
    </font>
    <font>
      <sz val="10"/>
      <color rgb="FF000000"/>
      <name val="Arial"/>
      <family val="2"/>
    </font>
    <font>
      <sz val="10"/>
      <color theme="1"/>
      <name val="Arial"/>
      <family val="2"/>
    </font>
    <font>
      <sz val="8"/>
      <color theme="1"/>
      <name val="Arial"/>
      <family val="2"/>
    </font>
    <font>
      <sz val="12"/>
      <color rgb="FF000000"/>
      <name val="Arial"/>
      <family val="2"/>
    </font>
    <font>
      <b/>
      <sz val="8"/>
      <color theme="1"/>
      <name val="Arial"/>
      <family val="2"/>
    </font>
    <font>
      <b/>
      <sz val="14"/>
      <color theme="1"/>
      <name val="Arial"/>
      <family val="2"/>
    </font>
    <font>
      <b/>
      <u/>
      <sz val="12"/>
      <color theme="1"/>
      <name val="Arial"/>
      <family val="2"/>
    </font>
    <font>
      <b/>
      <u/>
      <sz val="8"/>
      <color theme="1"/>
      <name val="Arial"/>
      <family val="2"/>
    </font>
    <font>
      <sz val="14"/>
      <color theme="1"/>
      <name val="Arial"/>
      <family val="2"/>
    </font>
    <font>
      <sz val="10"/>
      <name val="Arial"/>
      <family val="2"/>
    </font>
    <font>
      <b/>
      <sz val="10"/>
      <color theme="1"/>
      <name val="Calibri"/>
      <family val="2"/>
      <scheme val="minor"/>
    </font>
    <font>
      <b/>
      <sz val="10"/>
      <name val="Calibri"/>
      <family val="2"/>
      <scheme val="minor"/>
    </font>
    <font>
      <sz val="10"/>
      <color theme="1"/>
      <name val="Calibri"/>
      <family val="2"/>
      <scheme val="minor"/>
    </font>
    <font>
      <b/>
      <sz val="10"/>
      <color theme="1"/>
      <name val="Arial"/>
      <family val="2"/>
    </font>
    <font>
      <b/>
      <sz val="18"/>
      <color theme="1"/>
      <name val="Calibri"/>
      <family val="2"/>
      <scheme val="minor"/>
    </font>
    <font>
      <b/>
      <sz val="12"/>
      <color theme="1"/>
      <name val="Calibri"/>
      <family val="2"/>
      <scheme val="minor"/>
    </font>
    <font>
      <sz val="11"/>
      <color theme="1"/>
      <name val="Calibri"/>
      <family val="2"/>
      <scheme val="minor"/>
    </font>
    <font>
      <b/>
      <sz val="12"/>
      <color theme="1"/>
      <name val="Arial"/>
      <family val="2"/>
    </font>
    <font>
      <sz val="12"/>
      <name val="Arial"/>
      <family val="2"/>
    </font>
    <font>
      <sz val="10"/>
      <color rgb="FF000000"/>
      <name val="Arial"/>
      <family val="2"/>
    </font>
    <font>
      <b/>
      <sz val="12"/>
      <color rgb="FF000000"/>
      <name val="Arial"/>
      <family val="2"/>
    </font>
    <font>
      <b/>
      <sz val="16"/>
      <color theme="1"/>
      <name val="Arial"/>
      <family val="2"/>
    </font>
    <font>
      <sz val="11"/>
      <color theme="1"/>
      <name val="Calibri"/>
      <family val="2"/>
    </font>
    <font>
      <sz val="10"/>
      <name val="Arial"/>
      <family val="2"/>
    </font>
    <font>
      <b/>
      <sz val="8"/>
      <color rgb="FF008000"/>
      <name val="Arial"/>
      <family val="2"/>
    </font>
    <font>
      <sz val="10"/>
      <color theme="1"/>
      <name val="Noto Sans Symbols"/>
    </font>
    <font>
      <b/>
      <sz val="7"/>
      <color theme="1"/>
      <name val="Arial"/>
      <family val="2"/>
    </font>
    <font>
      <b/>
      <sz val="12"/>
      <color theme="1"/>
      <name val="Calibri"/>
      <family val="2"/>
    </font>
    <font>
      <sz val="9"/>
      <color theme="1"/>
      <name val="Calibri"/>
      <family val="2"/>
    </font>
    <font>
      <b/>
      <u/>
      <sz val="14"/>
      <color theme="1"/>
      <name val="Arial"/>
      <family val="2"/>
    </font>
    <font>
      <b/>
      <u/>
      <sz val="15"/>
      <name val="Arial"/>
      <family val="2"/>
    </font>
    <font>
      <b/>
      <sz val="10"/>
      <color rgb="FF000000"/>
      <name val="Arial"/>
      <family val="2"/>
    </font>
    <font>
      <sz val="22"/>
      <name val="Arial"/>
      <family val="2"/>
    </font>
    <font>
      <b/>
      <sz val="22"/>
      <name val="Calibri"/>
      <family val="2"/>
      <scheme val="minor"/>
    </font>
    <font>
      <b/>
      <sz val="22"/>
      <name val="Arial"/>
      <family val="2"/>
    </font>
    <font>
      <sz val="22"/>
      <color theme="1"/>
      <name val="Calibri"/>
      <family val="2"/>
      <scheme val="minor"/>
    </font>
    <font>
      <b/>
      <sz val="22"/>
      <color theme="1"/>
      <name val="Calibri"/>
      <family val="2"/>
      <scheme val="minor"/>
    </font>
    <font>
      <sz val="22"/>
      <color rgb="FF000000"/>
      <name val="Arial"/>
      <family val="2"/>
    </font>
    <font>
      <sz val="20"/>
      <name val="Arial"/>
      <family val="2"/>
    </font>
    <font>
      <b/>
      <sz val="18"/>
      <name val="Calibri"/>
      <family val="2"/>
      <scheme val="minor"/>
    </font>
    <font>
      <sz val="18"/>
      <color rgb="FF000000"/>
      <name val="Arial"/>
      <family val="2"/>
    </font>
    <font>
      <sz val="16"/>
      <color theme="1"/>
      <name val="Calibri"/>
      <family val="2"/>
      <scheme val="minor"/>
    </font>
    <font>
      <sz val="12"/>
      <name val="Calibri Light"/>
      <family val="2"/>
      <scheme val="major"/>
    </font>
    <font>
      <b/>
      <sz val="16"/>
      <name val="Calibri"/>
      <family val="2"/>
      <scheme val="minor"/>
    </font>
    <font>
      <sz val="16"/>
      <name val="Arial"/>
      <family val="2"/>
    </font>
    <font>
      <b/>
      <sz val="16"/>
      <name val="Arial"/>
      <family val="2"/>
    </font>
    <font>
      <b/>
      <sz val="16"/>
      <color theme="1"/>
      <name val="Calibri"/>
      <family val="2"/>
      <scheme val="minor"/>
    </font>
    <font>
      <sz val="10"/>
      <name val="Arial"/>
      <family val="2"/>
    </font>
    <font>
      <sz val="8"/>
      <name val="Arial"/>
      <family val="2"/>
    </font>
    <font>
      <sz val="10"/>
      <color rgb="FF000000"/>
      <name val="Arial"/>
      <family val="2"/>
    </font>
    <font>
      <b/>
      <sz val="8"/>
      <name val="Arial"/>
      <family val="2"/>
    </font>
    <font>
      <b/>
      <sz val="18"/>
      <color rgb="FF000000"/>
      <name val="Calibri"/>
      <family val="2"/>
      <scheme val="minor"/>
    </font>
    <font>
      <b/>
      <sz val="12"/>
      <name val="Calibri Light"/>
      <family val="2"/>
      <scheme val="major"/>
    </font>
    <font>
      <sz val="15"/>
      <name val="Arial"/>
      <family val="2"/>
    </font>
    <font>
      <sz val="12"/>
      <color theme="1"/>
      <name val="Arial"/>
      <family val="2"/>
    </font>
    <font>
      <b/>
      <sz val="26"/>
      <color theme="1"/>
      <name val="Calibri"/>
      <family val="2"/>
      <scheme val="minor"/>
    </font>
    <font>
      <b/>
      <sz val="10"/>
      <name val="Calibri Light"/>
      <family val="2"/>
      <scheme val="major"/>
    </font>
    <font>
      <sz val="10"/>
      <name val="Calibri Light"/>
      <family val="2"/>
      <scheme val="major"/>
    </font>
    <font>
      <sz val="10"/>
      <color rgb="FF333333"/>
      <name val="Calibri Light"/>
      <family val="2"/>
      <scheme val="major"/>
    </font>
    <font>
      <sz val="12"/>
      <color theme="1"/>
      <name val="Calibri"/>
      <family val="2"/>
      <scheme val="minor"/>
    </font>
    <font>
      <b/>
      <sz val="12"/>
      <name val="Calibri"/>
      <family val="2"/>
      <scheme val="minor"/>
    </font>
    <font>
      <b/>
      <sz val="14"/>
      <name val="Calibri"/>
      <family val="2"/>
      <scheme val="minor"/>
    </font>
    <font>
      <sz val="14"/>
      <name val="Calibri"/>
      <family val="2"/>
      <scheme val="minor"/>
    </font>
    <font>
      <b/>
      <sz val="14"/>
      <name val="Calibri  "/>
    </font>
    <font>
      <b/>
      <sz val="14"/>
      <name val="Arial"/>
      <family val="2"/>
    </font>
  </fonts>
  <fills count="12">
    <fill>
      <patternFill patternType="none"/>
    </fill>
    <fill>
      <patternFill patternType="gray125"/>
    </fill>
    <fill>
      <patternFill patternType="solid">
        <fgColor theme="0"/>
        <bgColor indexed="64"/>
      </patternFill>
    </fill>
    <fill>
      <patternFill patternType="solid">
        <fgColor theme="0"/>
        <bgColor theme="0"/>
      </patternFill>
    </fill>
    <fill>
      <patternFill patternType="solid">
        <fgColor theme="0"/>
        <bgColor rgb="FFD8D8D8"/>
      </patternFill>
    </fill>
    <fill>
      <patternFill patternType="solid">
        <fgColor theme="0" tint="-0.249977111117893"/>
        <bgColor indexed="64"/>
      </patternFill>
    </fill>
    <fill>
      <patternFill patternType="solid">
        <fgColor theme="0" tint="-0.249977111117893"/>
        <bgColor rgb="FFBFBFBF"/>
      </patternFill>
    </fill>
    <fill>
      <patternFill patternType="solid">
        <fgColor theme="0" tint="-0.249977111117893"/>
        <bgColor theme="0"/>
      </patternFill>
    </fill>
    <fill>
      <patternFill patternType="solid">
        <fgColor theme="0" tint="-0.249977111117893"/>
        <bgColor rgb="FFD8D8D8"/>
      </patternFill>
    </fill>
    <fill>
      <patternFill patternType="solid">
        <fgColor theme="0" tint="-0.34998626667073579"/>
        <bgColor indexed="64"/>
      </patternFill>
    </fill>
    <fill>
      <patternFill patternType="solid">
        <fgColor theme="0" tint="-0.34998626667073579"/>
        <bgColor indexed="41"/>
      </patternFill>
    </fill>
    <fill>
      <patternFill patternType="solid">
        <fgColor theme="0"/>
        <bgColor rgb="FFBFBFBF"/>
      </patternFill>
    </fill>
  </fills>
  <borders count="5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8"/>
      </left>
      <right/>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tted">
        <color indexed="8"/>
      </left>
      <right/>
      <top/>
      <bottom/>
      <diagonal/>
    </border>
    <border>
      <left/>
      <right/>
      <top style="thin">
        <color indexed="64"/>
      </top>
      <bottom style="thin">
        <color indexed="64"/>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medium">
        <color indexed="64"/>
      </bottom>
      <diagonal/>
    </border>
    <border>
      <left style="medium">
        <color indexed="64"/>
      </left>
      <right/>
      <top/>
      <bottom/>
      <diagonal/>
    </border>
    <border>
      <left style="thin">
        <color indexed="64"/>
      </left>
      <right/>
      <top/>
      <bottom/>
      <diagonal/>
    </border>
    <border>
      <left style="thin">
        <color indexed="64"/>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rgb="FF000000"/>
      </left>
      <right style="medium">
        <color indexed="64"/>
      </right>
      <top style="medium">
        <color rgb="FF000000"/>
      </top>
      <bottom/>
      <diagonal/>
    </border>
    <border>
      <left style="medium">
        <color rgb="FF000000"/>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right style="thin">
        <color indexed="64"/>
      </right>
      <top/>
      <bottom/>
      <diagonal/>
    </border>
  </borders>
  <cellStyleXfs count="12">
    <xf numFmtId="0" fontId="0" fillId="0" borderId="0"/>
    <xf numFmtId="0" fontId="3" fillId="0" borderId="0"/>
    <xf numFmtId="0" fontId="12" fillId="0" borderId="0"/>
    <xf numFmtId="164" fontId="19" fillId="0" borderId="0" applyFont="0" applyFill="0" applyBorder="0" applyAlignment="0" applyProtection="0"/>
    <xf numFmtId="9" fontId="19" fillId="0" borderId="0" applyFont="0" applyFill="0" applyBorder="0" applyAlignment="0" applyProtection="0"/>
    <xf numFmtId="0" fontId="22" fillId="0" borderId="0"/>
    <xf numFmtId="0" fontId="19" fillId="0" borderId="0"/>
    <xf numFmtId="0" fontId="3" fillId="0" borderId="0"/>
    <xf numFmtId="0" fontId="50" fillId="0" borderId="0"/>
    <xf numFmtId="172" fontId="12" fillId="0" borderId="0" applyFont="0" applyFill="0" applyBorder="0" applyAlignment="0" applyProtection="0"/>
    <xf numFmtId="0" fontId="52" fillId="0" borderId="0"/>
    <xf numFmtId="173" fontId="12" fillId="0" borderId="0" applyFont="0" applyFill="0" applyBorder="0" applyAlignment="0" applyProtection="0"/>
  </cellStyleXfs>
  <cellXfs count="291">
    <xf numFmtId="0" fontId="0" fillId="0" borderId="0" xfId="0"/>
    <xf numFmtId="0" fontId="3" fillId="0" borderId="0" xfId="1"/>
    <xf numFmtId="0" fontId="3" fillId="0" borderId="0" xfId="1" applyAlignment="1">
      <alignment horizontal="center"/>
    </xf>
    <xf numFmtId="0" fontId="8" fillId="0" borderId="0" xfId="1" applyFont="1" applyAlignment="1">
      <alignment horizontal="center" vertical="center"/>
    </xf>
    <xf numFmtId="0" fontId="10" fillId="0" borderId="0" xfId="1" applyFont="1" applyAlignment="1">
      <alignment horizontal="center" vertical="center" wrapText="1"/>
    </xf>
    <xf numFmtId="0" fontId="5" fillId="0" borderId="0" xfId="1" applyFont="1" applyAlignment="1">
      <alignment horizontal="center" vertical="center"/>
    </xf>
    <xf numFmtId="0" fontId="11" fillId="0" borderId="0" xfId="1" applyFont="1" applyAlignment="1">
      <alignment horizontal="center" vertical="center"/>
    </xf>
    <xf numFmtId="0" fontId="12" fillId="0" borderId="0" xfId="2"/>
    <xf numFmtId="168" fontId="13" fillId="0" borderId="0" xfId="2" applyNumberFormat="1" applyFont="1" applyAlignment="1">
      <alignment horizontal="center"/>
    </xf>
    <xf numFmtId="167" fontId="13" fillId="0" borderId="0" xfId="2" applyNumberFormat="1" applyFont="1" applyAlignment="1">
      <alignment horizontal="center"/>
    </xf>
    <xf numFmtId="10" fontId="14" fillId="2" borderId="0" xfId="2" applyNumberFormat="1" applyFont="1" applyFill="1" applyAlignment="1">
      <alignment horizontal="center"/>
    </xf>
    <xf numFmtId="0" fontId="14" fillId="2" borderId="0" xfId="2" applyFont="1" applyFill="1" applyAlignment="1">
      <alignment horizontal="left" wrapText="1"/>
    </xf>
    <xf numFmtId="0" fontId="15" fillId="0" borderId="0" xfId="2" applyFont="1"/>
    <xf numFmtId="0" fontId="2" fillId="0" borderId="0" xfId="2" applyFont="1" applyAlignment="1">
      <alignment horizontal="left"/>
    </xf>
    <xf numFmtId="0" fontId="2" fillId="0" borderId="0" xfId="2" applyFont="1"/>
    <xf numFmtId="0" fontId="6" fillId="0" borderId="0" xfId="2" applyFont="1" applyAlignment="1">
      <alignment horizontal="center" vertical="center"/>
    </xf>
    <xf numFmtId="0" fontId="3" fillId="2" borderId="0" xfId="1" applyFill="1"/>
    <xf numFmtId="0" fontId="0" fillId="0" borderId="0" xfId="0" applyAlignment="1">
      <alignment horizontal="center" vertical="center"/>
    </xf>
    <xf numFmtId="0" fontId="2" fillId="0" borderId="0" xfId="0" applyFont="1" applyAlignment="1">
      <alignment horizontal="center"/>
    </xf>
    <xf numFmtId="0" fontId="2" fillId="0" borderId="1" xfId="0" applyFont="1" applyBorder="1" applyAlignment="1">
      <alignment horizontal="center"/>
    </xf>
    <xf numFmtId="0" fontId="2" fillId="0" borderId="0" xfId="0" applyFont="1"/>
    <xf numFmtId="0" fontId="18" fillId="0" borderId="0" xfId="0" applyFont="1"/>
    <xf numFmtId="0" fontId="9" fillId="0" borderId="0" xfId="1" applyFont="1" applyAlignment="1">
      <alignment horizontal="center" vertical="center"/>
    </xf>
    <xf numFmtId="0" fontId="4" fillId="0" borderId="0" xfId="5" applyFont="1"/>
    <xf numFmtId="0" fontId="20" fillId="0" borderId="0" xfId="5" applyFont="1" applyAlignment="1">
      <alignment horizontal="center" vertical="center"/>
    </xf>
    <xf numFmtId="0" fontId="4" fillId="0" borderId="10" xfId="5" applyFont="1" applyBorder="1" applyAlignment="1">
      <alignment horizontal="left" vertical="center"/>
    </xf>
    <xf numFmtId="0" fontId="4" fillId="0" borderId="11" xfId="5" applyFont="1" applyBorder="1" applyAlignment="1">
      <alignment horizontal="center" vertical="center"/>
    </xf>
    <xf numFmtId="10" fontId="4" fillId="0" borderId="12" xfId="5" applyNumberFormat="1" applyFont="1" applyBorder="1" applyAlignment="1">
      <alignment horizontal="center" vertical="center"/>
    </xf>
    <xf numFmtId="0" fontId="25" fillId="3" borderId="0" xfId="5" applyFont="1" applyFill="1" applyAlignment="1">
      <alignment horizontal="center"/>
    </xf>
    <xf numFmtId="0" fontId="4" fillId="3" borderId="0" xfId="5" applyFont="1" applyFill="1"/>
    <xf numFmtId="0" fontId="4" fillId="0" borderId="13" xfId="5" applyFont="1" applyBorder="1" applyAlignment="1">
      <alignment horizontal="left" vertical="center"/>
    </xf>
    <xf numFmtId="0" fontId="4" fillId="0" borderId="14" xfId="5" applyFont="1" applyBorder="1" applyAlignment="1">
      <alignment horizontal="center" vertical="center"/>
    </xf>
    <xf numFmtId="10" fontId="4" fillId="0" borderId="15" xfId="5" applyNumberFormat="1" applyFont="1" applyBorder="1" applyAlignment="1">
      <alignment horizontal="center" vertical="center"/>
    </xf>
    <xf numFmtId="10" fontId="4" fillId="0" borderId="0" xfId="5" applyNumberFormat="1" applyFont="1" applyAlignment="1">
      <alignment horizontal="center" vertical="center"/>
    </xf>
    <xf numFmtId="0" fontId="4" fillId="0" borderId="16" xfId="5" applyFont="1" applyBorder="1" applyAlignment="1">
      <alignment horizontal="left" vertical="center"/>
    </xf>
    <xf numFmtId="0" fontId="4" fillId="0" borderId="17" xfId="5" applyFont="1" applyBorder="1" applyAlignment="1">
      <alignment horizontal="center" vertical="center"/>
    </xf>
    <xf numFmtId="10" fontId="4" fillId="0" borderId="18" xfId="5" applyNumberFormat="1" applyFont="1" applyBorder="1" applyAlignment="1">
      <alignment horizontal="center" vertical="center"/>
    </xf>
    <xf numFmtId="0" fontId="4" fillId="0" borderId="19" xfId="5" applyFont="1" applyBorder="1" applyAlignment="1">
      <alignment horizontal="left" vertical="center"/>
    </xf>
    <xf numFmtId="0" fontId="4" fillId="0" borderId="20" xfId="5" applyFont="1" applyBorder="1" applyAlignment="1">
      <alignment horizontal="center" vertical="center"/>
    </xf>
    <xf numFmtId="10" fontId="4" fillId="0" borderId="21" xfId="5" applyNumberFormat="1" applyFont="1" applyBorder="1" applyAlignment="1">
      <alignment horizontal="center" vertical="center"/>
    </xf>
    <xf numFmtId="9" fontId="4" fillId="0" borderId="0" xfId="5" applyNumberFormat="1" applyFont="1"/>
    <xf numFmtId="0" fontId="4" fillId="0" borderId="22" xfId="5" applyFont="1" applyBorder="1" applyAlignment="1">
      <alignment vertical="center"/>
    </xf>
    <xf numFmtId="0" fontId="4" fillId="0" borderId="23" xfId="5" applyFont="1" applyBorder="1" applyAlignment="1">
      <alignment vertical="center"/>
    </xf>
    <xf numFmtId="10" fontId="4" fillId="0" borderId="24" xfId="5" applyNumberFormat="1" applyFont="1" applyBorder="1" applyAlignment="1">
      <alignment vertical="center"/>
    </xf>
    <xf numFmtId="0" fontId="4" fillId="0" borderId="25" xfId="5" applyFont="1" applyBorder="1" applyAlignment="1">
      <alignment horizontal="left" vertical="center"/>
    </xf>
    <xf numFmtId="0" fontId="4" fillId="0" borderId="26" xfId="5" applyFont="1" applyBorder="1" applyAlignment="1">
      <alignment horizontal="left" vertical="center"/>
    </xf>
    <xf numFmtId="0" fontId="4" fillId="0" borderId="27" xfId="5" applyFont="1" applyBorder="1" applyAlignment="1">
      <alignment vertical="center"/>
    </xf>
    <xf numFmtId="10" fontId="4" fillId="0" borderId="0" xfId="5" applyNumberFormat="1" applyFont="1" applyAlignment="1">
      <alignment vertical="center"/>
    </xf>
    <xf numFmtId="10" fontId="16" fillId="0" borderId="30" xfId="5" applyNumberFormat="1" applyFont="1" applyBorder="1" applyAlignment="1">
      <alignment horizontal="center" vertical="center" wrapText="1"/>
    </xf>
    <xf numFmtId="0" fontId="4" fillId="0" borderId="0" xfId="5" applyFont="1" applyAlignment="1">
      <alignment vertical="center"/>
    </xf>
    <xf numFmtId="0" fontId="16" fillId="0" borderId="0" xfId="5" applyFont="1" applyAlignment="1">
      <alignment vertical="center" wrapText="1"/>
    </xf>
    <xf numFmtId="10" fontId="16" fillId="0" borderId="0" xfId="5" applyNumberFormat="1" applyFont="1" applyAlignment="1">
      <alignment horizontal="center" vertical="center" wrapText="1"/>
    </xf>
    <xf numFmtId="0" fontId="16" fillId="0" borderId="0" xfId="5" applyFont="1" applyAlignment="1">
      <alignment horizontal="left" vertical="center"/>
    </xf>
    <xf numFmtId="0" fontId="4" fillId="0" borderId="0" xfId="5" applyFont="1" applyAlignment="1">
      <alignment horizontal="left" vertical="center"/>
    </xf>
    <xf numFmtId="2" fontId="4" fillId="3" borderId="0" xfId="5" applyNumberFormat="1" applyFont="1" applyFill="1" applyAlignment="1">
      <alignment horizontal="center" vertical="center"/>
    </xf>
    <xf numFmtId="0" fontId="27" fillId="3" borderId="0" xfId="5" applyFont="1" applyFill="1"/>
    <xf numFmtId="0" fontId="7" fillId="3" borderId="0" xfId="5" applyFont="1" applyFill="1"/>
    <xf numFmtId="0" fontId="5" fillId="3" borderId="0" xfId="5" applyFont="1" applyFill="1"/>
    <xf numFmtId="2" fontId="27" fillId="3" borderId="0" xfId="5" applyNumberFormat="1" applyFont="1" applyFill="1" applyAlignment="1">
      <alignment horizontal="center" vertical="center"/>
    </xf>
    <xf numFmtId="0" fontId="25" fillId="3" borderId="0" xfId="5" applyFont="1" applyFill="1"/>
    <xf numFmtId="49" fontId="29" fillId="3" borderId="0" xfId="5" applyNumberFormat="1" applyFont="1" applyFill="1" applyAlignment="1">
      <alignment horizontal="center" vertical="center"/>
    </xf>
    <xf numFmtId="0" fontId="25" fillId="3" borderId="0" xfId="5" applyFont="1" applyFill="1" applyAlignment="1">
      <alignment horizontal="center" vertical="center"/>
    </xf>
    <xf numFmtId="0" fontId="16" fillId="3" borderId="0" xfId="5" applyFont="1" applyFill="1"/>
    <xf numFmtId="0" fontId="30" fillId="0" borderId="0" xfId="5" applyFont="1"/>
    <xf numFmtId="0" fontId="31" fillId="0" borderId="0" xfId="5" applyFont="1"/>
    <xf numFmtId="0" fontId="2" fillId="0" borderId="0" xfId="0" applyFont="1" applyAlignment="1">
      <alignment horizontal="left"/>
    </xf>
    <xf numFmtId="0" fontId="3" fillId="0" borderId="0" xfId="1" applyAlignment="1">
      <alignment horizontal="center" vertical="center"/>
    </xf>
    <xf numFmtId="0" fontId="7" fillId="5" borderId="35" xfId="1" applyFont="1" applyFill="1" applyBorder="1" applyAlignment="1">
      <alignment horizontal="center" vertical="center"/>
    </xf>
    <xf numFmtId="9" fontId="7" fillId="6" borderId="35" xfId="4" applyFont="1" applyFill="1" applyBorder="1" applyAlignment="1">
      <alignment horizontal="center" vertical="center"/>
    </xf>
    <xf numFmtId="1" fontId="2" fillId="0" borderId="0" xfId="0" applyNumberFormat="1" applyFont="1" applyAlignment="1">
      <alignment horizontal="center"/>
    </xf>
    <xf numFmtId="0" fontId="2" fillId="5" borderId="1" xfId="0" applyFont="1" applyFill="1" applyBorder="1" applyAlignment="1">
      <alignment horizontal="center"/>
    </xf>
    <xf numFmtId="0" fontId="2" fillId="2" borderId="0" xfId="0" applyFont="1" applyFill="1" applyAlignment="1">
      <alignment horizontal="center"/>
    </xf>
    <xf numFmtId="0" fontId="2" fillId="2" borderId="0" xfId="0" applyFont="1" applyFill="1"/>
    <xf numFmtId="0" fontId="2" fillId="2" borderId="1" xfId="0" applyFont="1" applyFill="1" applyBorder="1" applyAlignment="1">
      <alignment horizontal="center" vertical="center"/>
    </xf>
    <xf numFmtId="0" fontId="2" fillId="0" borderId="1" xfId="0" applyFont="1" applyBorder="1" applyAlignment="1">
      <alignment horizontal="center" vertical="center"/>
    </xf>
    <xf numFmtId="165" fontId="4" fillId="0" borderId="0" xfId="1" applyNumberFormat="1" applyFont="1" applyAlignment="1">
      <alignment horizontal="center"/>
    </xf>
    <xf numFmtId="164" fontId="3" fillId="0" borderId="0" xfId="1" applyNumberFormat="1"/>
    <xf numFmtId="0" fontId="26" fillId="0" borderId="0" xfId="5" applyFont="1"/>
    <xf numFmtId="0" fontId="16" fillId="3" borderId="0" xfId="5" applyFont="1" applyFill="1" applyAlignment="1">
      <alignment horizontal="right" vertical="center"/>
    </xf>
    <xf numFmtId="0" fontId="4" fillId="0" borderId="0" xfId="5" applyFont="1" applyAlignment="1">
      <alignment horizontal="center" vertical="center"/>
    </xf>
    <xf numFmtId="0" fontId="22" fillId="0" borderId="0" xfId="5"/>
    <xf numFmtId="49" fontId="16" fillId="3" borderId="0" xfId="5" applyNumberFormat="1" applyFont="1" applyFill="1" applyAlignment="1">
      <alignment horizontal="left" vertical="center"/>
    </xf>
    <xf numFmtId="0" fontId="24" fillId="0" borderId="0" xfId="5" applyFont="1" applyAlignment="1">
      <alignment horizontal="center" vertical="center"/>
    </xf>
    <xf numFmtId="0" fontId="5" fillId="3" borderId="0" xfId="5" applyFont="1" applyFill="1" applyAlignment="1">
      <alignment horizontal="center" vertical="center" wrapText="1"/>
    </xf>
    <xf numFmtId="0" fontId="8" fillId="0" borderId="0" xfId="5" applyFont="1" applyAlignment="1">
      <alignment vertical="center" wrapText="1"/>
    </xf>
    <xf numFmtId="0" fontId="34" fillId="0" borderId="0" xfId="5" applyFont="1" applyAlignment="1">
      <alignment vertical="center"/>
    </xf>
    <xf numFmtId="0" fontId="16" fillId="0" borderId="0" xfId="5" applyFont="1" applyAlignment="1">
      <alignment horizontal="center" vertical="center"/>
    </xf>
    <xf numFmtId="0" fontId="34" fillId="0" borderId="0" xfId="5" applyFont="1" applyAlignment="1">
      <alignment horizontal="center"/>
    </xf>
    <xf numFmtId="0" fontId="24" fillId="0" borderId="0" xfId="1" applyFont="1" applyAlignment="1">
      <alignment horizontal="center" vertical="center"/>
    </xf>
    <xf numFmtId="0" fontId="21" fillId="0" borderId="0" xfId="2" applyFont="1" applyAlignment="1">
      <alignment horizontal="center"/>
    </xf>
    <xf numFmtId="0" fontId="12" fillId="0" borderId="0" xfId="2" applyAlignment="1">
      <alignment horizontal="center"/>
    </xf>
    <xf numFmtId="0" fontId="33" fillId="0" borderId="0" xfId="2" applyFont="1" applyAlignment="1">
      <alignment horizontal="center"/>
    </xf>
    <xf numFmtId="0" fontId="9" fillId="2" borderId="0" xfId="1" applyFont="1" applyFill="1" applyAlignment="1">
      <alignment vertical="center"/>
    </xf>
    <xf numFmtId="0" fontId="3" fillId="2" borderId="0" xfId="1" applyFill="1" applyAlignment="1">
      <alignment horizontal="center"/>
    </xf>
    <xf numFmtId="0" fontId="7" fillId="2" borderId="0" xfId="1" applyFont="1" applyFill="1" applyAlignment="1">
      <alignment horizontal="center" vertical="center"/>
    </xf>
    <xf numFmtId="17" fontId="16" fillId="2" borderId="0" xfId="1" applyNumberFormat="1" applyFont="1" applyFill="1" applyAlignment="1">
      <alignment horizontal="center" vertical="center"/>
    </xf>
    <xf numFmtId="10" fontId="7" fillId="11" borderId="0" xfId="4" applyNumberFormat="1" applyFont="1" applyFill="1" applyBorder="1" applyAlignment="1">
      <alignment horizontal="center" vertical="center"/>
    </xf>
    <xf numFmtId="49" fontId="7" fillId="11" borderId="0" xfId="1" applyNumberFormat="1" applyFont="1" applyFill="1" applyAlignment="1">
      <alignment horizontal="center" vertical="center"/>
    </xf>
    <xf numFmtId="0" fontId="21" fillId="0" borderId="0" xfId="2" applyFont="1"/>
    <xf numFmtId="0" fontId="35" fillId="0" borderId="0" xfId="2" applyFont="1"/>
    <xf numFmtId="0" fontId="38" fillId="0" borderId="0" xfId="2" applyFont="1"/>
    <xf numFmtId="0" fontId="36" fillId="2" borderId="0" xfId="2" applyFont="1" applyFill="1" applyAlignment="1">
      <alignment horizontal="left" wrapText="1"/>
    </xf>
    <xf numFmtId="10" fontId="36" fillId="2" borderId="0" xfId="2" applyNumberFormat="1" applyFont="1" applyFill="1" applyAlignment="1">
      <alignment horizontal="center"/>
    </xf>
    <xf numFmtId="167" fontId="39" fillId="0" borderId="0" xfId="2" applyNumberFormat="1" applyFont="1" applyAlignment="1">
      <alignment horizontal="center"/>
    </xf>
    <xf numFmtId="0" fontId="40" fillId="0" borderId="0" xfId="2" applyFont="1" applyAlignment="1">
      <alignment horizontal="center" vertical="center"/>
    </xf>
    <xf numFmtId="0" fontId="37" fillId="0" borderId="0" xfId="2" applyFont="1" applyAlignment="1">
      <alignment horizontal="center"/>
    </xf>
    <xf numFmtId="0" fontId="41" fillId="0" borderId="0" xfId="2" applyFont="1"/>
    <xf numFmtId="10" fontId="42" fillId="2" borderId="0" xfId="2" applyNumberFormat="1" applyFont="1" applyFill="1" applyAlignment="1">
      <alignment horizontal="center"/>
    </xf>
    <xf numFmtId="0" fontId="43" fillId="0" borderId="0" xfId="2" applyFont="1" applyAlignment="1">
      <alignment horizontal="center" vertical="center"/>
    </xf>
    <xf numFmtId="167" fontId="17" fillId="0" borderId="0" xfId="2" applyNumberFormat="1" applyFont="1" applyAlignment="1">
      <alignment horizontal="center"/>
    </xf>
    <xf numFmtId="0" fontId="2" fillId="5" borderId="3" xfId="0" applyFont="1" applyFill="1" applyBorder="1" applyAlignment="1">
      <alignment horizontal="center"/>
    </xf>
    <xf numFmtId="0" fontId="44" fillId="2" borderId="0" xfId="2" applyFont="1" applyFill="1"/>
    <xf numFmtId="0" fontId="46" fillId="2" borderId="0" xfId="2" applyFont="1" applyFill="1" applyAlignment="1">
      <alignment horizontal="left" wrapText="1"/>
    </xf>
    <xf numFmtId="10" fontId="46" fillId="2" borderId="0" xfId="2" applyNumberFormat="1" applyFont="1" applyFill="1" applyAlignment="1">
      <alignment horizontal="center"/>
    </xf>
    <xf numFmtId="167" fontId="49" fillId="2" borderId="0" xfId="2" applyNumberFormat="1" applyFont="1" applyFill="1" applyAlignment="1">
      <alignment horizontal="center"/>
    </xf>
    <xf numFmtId="0" fontId="47" fillId="2" borderId="0" xfId="2" applyFont="1" applyFill="1"/>
    <xf numFmtId="0" fontId="51" fillId="0" borderId="0" xfId="8" applyFont="1"/>
    <xf numFmtId="172" fontId="51" fillId="0" borderId="0" xfId="9" applyFont="1" applyAlignment="1"/>
    <xf numFmtId="0" fontId="51" fillId="0" borderId="0" xfId="8" applyFont="1" applyAlignment="1">
      <alignment horizontal="center"/>
    </xf>
    <xf numFmtId="0" fontId="51" fillId="0" borderId="0" xfId="8" applyFont="1" applyAlignment="1">
      <alignment vertical="top" wrapText="1"/>
    </xf>
    <xf numFmtId="49" fontId="51" fillId="0" borderId="0" xfId="8" applyNumberFormat="1" applyFont="1" applyAlignment="1">
      <alignment horizontal="center" vertical="top"/>
    </xf>
    <xf numFmtId="0" fontId="53" fillId="0" borderId="0" xfId="8" applyFont="1" applyAlignment="1">
      <alignment vertical="center"/>
    </xf>
    <xf numFmtId="0" fontId="54" fillId="0" borderId="0" xfId="0" applyFont="1" applyAlignment="1">
      <alignment vertical="center"/>
    </xf>
    <xf numFmtId="0" fontId="49" fillId="0" borderId="0" xfId="0" applyFont="1" applyAlignment="1">
      <alignment horizontal="left"/>
    </xf>
    <xf numFmtId="0" fontId="55" fillId="0" borderId="0" xfId="8" applyFont="1"/>
    <xf numFmtId="0" fontId="45" fillId="0" borderId="0" xfId="8" applyFont="1"/>
    <xf numFmtId="49" fontId="55" fillId="5" borderId="1" xfId="8" applyNumberFormat="1" applyFont="1" applyFill="1" applyBorder="1" applyAlignment="1">
      <alignment horizontal="center" vertical="center"/>
    </xf>
    <xf numFmtId="0" fontId="55" fillId="5" borderId="1" xfId="8" applyFont="1" applyFill="1" applyBorder="1" applyAlignment="1">
      <alignment horizontal="center" vertical="center" wrapText="1"/>
    </xf>
    <xf numFmtId="0" fontId="55" fillId="0" borderId="0" xfId="8" applyFont="1" applyAlignment="1">
      <alignment vertical="center"/>
    </xf>
    <xf numFmtId="0" fontId="45" fillId="2" borderId="1" xfId="8" applyFont="1" applyFill="1" applyBorder="1" applyAlignment="1">
      <alignment horizontal="center" vertical="center"/>
    </xf>
    <xf numFmtId="173" fontId="55" fillId="2" borderId="40" xfId="11" applyFont="1" applyFill="1" applyBorder="1" applyAlignment="1">
      <alignment horizontal="center" vertical="center" wrapText="1"/>
    </xf>
    <xf numFmtId="0" fontId="55" fillId="2" borderId="0" xfId="8" applyFont="1" applyFill="1" applyAlignment="1">
      <alignment horizontal="right" vertical="center" wrapText="1" indent="1"/>
    </xf>
    <xf numFmtId="173" fontId="55" fillId="2" borderId="0" xfId="11" applyFont="1" applyFill="1" applyBorder="1" applyAlignment="1">
      <alignment horizontal="center" vertical="center" wrapText="1"/>
    </xf>
    <xf numFmtId="0" fontId="56" fillId="0" borderId="0" xfId="8" applyFont="1"/>
    <xf numFmtId="49" fontId="56" fillId="0" borderId="0" xfId="8" applyNumberFormat="1" applyFont="1" applyAlignment="1">
      <alignment horizontal="center" vertical="top"/>
    </xf>
    <xf numFmtId="0" fontId="56" fillId="0" borderId="0" xfId="8" applyFont="1" applyAlignment="1">
      <alignment vertical="top" wrapText="1"/>
    </xf>
    <xf numFmtId="0" fontId="56" fillId="0" borderId="0" xfId="8" applyFont="1" applyAlignment="1">
      <alignment horizontal="center"/>
    </xf>
    <xf numFmtId="172" fontId="56" fillId="0" borderId="0" xfId="9" applyFont="1" applyAlignment="1"/>
    <xf numFmtId="0" fontId="20" fillId="8" borderId="1" xfId="1" applyFont="1" applyFill="1" applyBorder="1" applyAlignment="1">
      <alignment horizontal="center" vertical="center"/>
    </xf>
    <xf numFmtId="0" fontId="20" fillId="4" borderId="1" xfId="1" applyFont="1" applyFill="1" applyBorder="1" applyAlignment="1">
      <alignment horizontal="center" vertical="center"/>
    </xf>
    <xf numFmtId="1" fontId="57" fillId="2" borderId="1" xfId="0" applyNumberFormat="1" applyFont="1" applyFill="1" applyBorder="1" applyAlignment="1">
      <alignment horizontal="center" vertical="center"/>
    </xf>
    <xf numFmtId="1" fontId="57" fillId="2" borderId="1" xfId="0" applyNumberFormat="1" applyFont="1" applyFill="1" applyBorder="1" applyAlignment="1">
      <alignment horizontal="left" vertical="center" wrapText="1"/>
    </xf>
    <xf numFmtId="0" fontId="57" fillId="4" borderId="1" xfId="1" applyFont="1" applyFill="1" applyBorder="1" applyAlignment="1">
      <alignment horizontal="center" vertical="center"/>
    </xf>
    <xf numFmtId="164" fontId="57" fillId="2" borderId="1" xfId="3" applyFont="1" applyFill="1" applyBorder="1" applyAlignment="1">
      <alignment horizontal="center" vertical="center"/>
    </xf>
    <xf numFmtId="164" fontId="57" fillId="4" borderId="1" xfId="3" applyFont="1" applyFill="1" applyBorder="1" applyAlignment="1">
      <alignment horizontal="center" vertical="center"/>
    </xf>
    <xf numFmtId="164" fontId="57" fillId="2" borderId="1" xfId="3" applyFont="1" applyFill="1" applyBorder="1" applyAlignment="1">
      <alignment vertical="center"/>
    </xf>
    <xf numFmtId="164" fontId="20" fillId="2" borderId="1" xfId="1" applyNumberFormat="1" applyFont="1" applyFill="1" applyBorder="1" applyAlignment="1">
      <alignment horizontal="center" vertical="center"/>
    </xf>
    <xf numFmtId="0" fontId="20" fillId="7" borderId="1" xfId="1" applyFont="1" applyFill="1" applyBorder="1" applyAlignment="1">
      <alignment horizontal="center" vertical="center"/>
    </xf>
    <xf numFmtId="0" fontId="20" fillId="3" borderId="1" xfId="1" applyFont="1" applyFill="1" applyBorder="1" applyAlignment="1">
      <alignment horizontal="center" vertical="center"/>
    </xf>
    <xf numFmtId="2" fontId="57" fillId="4" borderId="1" xfId="1" applyNumberFormat="1" applyFont="1" applyFill="1" applyBorder="1" applyAlignment="1">
      <alignment horizontal="center" vertical="center"/>
    </xf>
    <xf numFmtId="1" fontId="57" fillId="2" borderId="1" xfId="0" applyNumberFormat="1" applyFont="1" applyFill="1" applyBorder="1" applyAlignment="1">
      <alignment horizontal="left" vertical="top" wrapText="1"/>
    </xf>
    <xf numFmtId="2" fontId="57" fillId="2" borderId="1" xfId="1" applyNumberFormat="1" applyFont="1" applyFill="1" applyBorder="1" applyAlignment="1">
      <alignment horizontal="center" vertical="center" wrapText="1"/>
    </xf>
    <xf numFmtId="2" fontId="57" fillId="2" borderId="1" xfId="1" quotePrefix="1" applyNumberFormat="1" applyFont="1" applyFill="1" applyBorder="1" applyAlignment="1">
      <alignment horizontal="center" vertical="center" wrapText="1"/>
    </xf>
    <xf numFmtId="44" fontId="57" fillId="4" borderId="1" xfId="1" applyNumberFormat="1" applyFont="1" applyFill="1" applyBorder="1" applyAlignment="1">
      <alignment horizontal="center" vertical="center"/>
    </xf>
    <xf numFmtId="0" fontId="23" fillId="0" borderId="1" xfId="1" applyFont="1" applyBorder="1" applyAlignment="1">
      <alignment horizontal="center" vertical="center"/>
    </xf>
    <xf numFmtId="165" fontId="20" fillId="0" borderId="1" xfId="1" applyNumberFormat="1" applyFont="1" applyBorder="1" applyAlignment="1">
      <alignment horizontal="center" vertical="center"/>
    </xf>
    <xf numFmtId="2" fontId="20" fillId="2" borderId="1" xfId="1" applyNumberFormat="1" applyFont="1" applyFill="1" applyBorder="1" applyAlignment="1">
      <alignment horizontal="center" vertical="center" wrapText="1"/>
    </xf>
    <xf numFmtId="0" fontId="20" fillId="2" borderId="1" xfId="1" applyFont="1" applyFill="1" applyBorder="1" applyAlignment="1">
      <alignment horizontal="center" vertical="center"/>
    </xf>
    <xf numFmtId="1" fontId="57" fillId="2" borderId="1" xfId="0" applyNumberFormat="1" applyFont="1" applyFill="1" applyBorder="1" applyAlignment="1">
      <alignment vertical="top" wrapText="1"/>
    </xf>
    <xf numFmtId="1" fontId="57" fillId="2" borderId="1" xfId="0" applyNumberFormat="1" applyFont="1" applyFill="1" applyBorder="1" applyAlignment="1">
      <alignment vertical="center"/>
    </xf>
    <xf numFmtId="1" fontId="57" fillId="2" borderId="1" xfId="0" applyNumberFormat="1" applyFont="1" applyFill="1" applyBorder="1" applyAlignment="1">
      <alignment vertical="center" wrapText="1"/>
    </xf>
    <xf numFmtId="17" fontId="16" fillId="5" borderId="34" xfId="1" applyNumberFormat="1" applyFont="1" applyFill="1" applyBorder="1" applyAlignment="1">
      <alignment horizontal="center" vertical="center"/>
    </xf>
    <xf numFmtId="0" fontId="7" fillId="5" borderId="33" xfId="1" applyFont="1" applyFill="1" applyBorder="1" applyAlignment="1">
      <alignment horizontal="center" vertical="center"/>
    </xf>
    <xf numFmtId="49" fontId="7" fillId="6" borderId="36" xfId="1" applyNumberFormat="1" applyFont="1" applyFill="1" applyBorder="1" applyAlignment="1">
      <alignment horizontal="center" vertical="center"/>
    </xf>
    <xf numFmtId="1" fontId="2" fillId="0" borderId="1" xfId="0" applyNumberFormat="1" applyFont="1" applyBorder="1" applyAlignment="1">
      <alignment horizontal="center" vertical="center"/>
    </xf>
    <xf numFmtId="49" fontId="59" fillId="5" borderId="1" xfId="8" applyNumberFormat="1" applyFont="1" applyFill="1" applyBorder="1" applyAlignment="1">
      <alignment horizontal="center" vertical="center"/>
    </xf>
    <xf numFmtId="0" fontId="59" fillId="5" borderId="1" xfId="8" applyFont="1" applyFill="1" applyBorder="1" applyAlignment="1">
      <alignment horizontal="center" vertical="center" wrapText="1"/>
    </xf>
    <xf numFmtId="0" fontId="59" fillId="5" borderId="1" xfId="8" applyFont="1" applyFill="1" applyBorder="1" applyAlignment="1">
      <alignment horizontal="center" vertical="center"/>
    </xf>
    <xf numFmtId="172" fontId="59" fillId="5" borderId="1" xfId="9" applyFont="1" applyFill="1" applyBorder="1" applyAlignment="1">
      <alignment horizontal="center" vertical="center"/>
    </xf>
    <xf numFmtId="0" fontId="60" fillId="2" borderId="1" xfId="9" applyNumberFormat="1" applyFont="1" applyFill="1" applyBorder="1" applyAlignment="1">
      <alignment horizontal="center" vertical="center" wrapText="1"/>
    </xf>
    <xf numFmtId="0" fontId="61" fillId="2" borderId="1" xfId="8" applyFont="1" applyFill="1" applyBorder="1" applyAlignment="1">
      <alignment vertical="center" wrapText="1"/>
    </xf>
    <xf numFmtId="0" fontId="60" fillId="2" borderId="1" xfId="8" applyFont="1" applyFill="1" applyBorder="1" applyAlignment="1">
      <alignment horizontal="center" vertical="center"/>
    </xf>
    <xf numFmtId="172" fontId="60" fillId="2" borderId="1" xfId="9" applyFont="1" applyFill="1" applyBorder="1" applyAlignment="1">
      <alignment horizontal="left" vertical="center"/>
    </xf>
    <xf numFmtId="173" fontId="60" fillId="2" borderId="1" xfId="11" applyFont="1" applyFill="1" applyBorder="1" applyAlignment="1">
      <alignment horizontal="center" vertical="center"/>
    </xf>
    <xf numFmtId="2" fontId="60" fillId="2" borderId="1" xfId="4" applyNumberFormat="1" applyFont="1" applyFill="1" applyBorder="1" applyAlignment="1">
      <alignment horizontal="center" vertical="center"/>
    </xf>
    <xf numFmtId="9" fontId="60" fillId="2" borderId="1" xfId="4" applyFont="1" applyFill="1" applyBorder="1" applyAlignment="1">
      <alignment horizontal="center" vertical="center"/>
    </xf>
    <xf numFmtId="0" fontId="60" fillId="0" borderId="1" xfId="8" applyFont="1" applyBorder="1" applyAlignment="1">
      <alignment vertical="top" wrapText="1"/>
    </xf>
    <xf numFmtId="0" fontId="20" fillId="2" borderId="7" xfId="1" applyFont="1" applyFill="1" applyBorder="1" applyAlignment="1">
      <alignment vertical="center"/>
    </xf>
    <xf numFmtId="0" fontId="20" fillId="2" borderId="9" xfId="1" applyFont="1" applyFill="1" applyBorder="1" applyAlignment="1">
      <alignment vertical="center"/>
    </xf>
    <xf numFmtId="164" fontId="20" fillId="4" borderId="1" xfId="3" applyFont="1" applyFill="1" applyBorder="1" applyAlignment="1">
      <alignment horizontal="center" vertical="center"/>
    </xf>
    <xf numFmtId="1" fontId="2" fillId="2" borderId="0" xfId="0" applyNumberFormat="1" applyFont="1" applyFill="1"/>
    <xf numFmtId="1" fontId="2" fillId="2" borderId="0" xfId="0" applyNumberFormat="1" applyFont="1" applyFill="1" applyAlignment="1">
      <alignment wrapText="1"/>
    </xf>
    <xf numFmtId="1" fontId="2" fillId="2" borderId="0" xfId="0" applyNumberFormat="1" applyFont="1" applyFill="1" applyAlignment="1">
      <alignment horizontal="left" wrapText="1"/>
    </xf>
    <xf numFmtId="0" fontId="0" fillId="0" borderId="1" xfId="0" applyBorder="1" applyAlignment="1">
      <alignment horizontal="center" vertical="center"/>
    </xf>
    <xf numFmtId="2" fontId="2" fillId="2" borderId="1" xfId="0" applyNumberFormat="1" applyFont="1" applyFill="1" applyBorder="1" applyAlignment="1">
      <alignment horizontal="center" wrapText="1"/>
    </xf>
    <xf numFmtId="0" fontId="3" fillId="0" borderId="0" xfId="1" applyAlignment="1">
      <alignment wrapText="1"/>
    </xf>
    <xf numFmtId="0" fontId="62" fillId="0" borderId="0" xfId="2" applyFont="1"/>
    <xf numFmtId="0" fontId="63" fillId="2" borderId="0" xfId="2" applyFont="1" applyFill="1" applyAlignment="1">
      <alignment horizontal="left" wrapText="1"/>
    </xf>
    <xf numFmtId="0" fontId="3" fillId="0" borderId="0" xfId="5" applyFont="1" applyAlignment="1">
      <alignment vertical="top" wrapText="1"/>
    </xf>
    <xf numFmtId="0" fontId="24" fillId="0" borderId="0" xfId="1" applyFont="1" applyAlignment="1">
      <alignment horizontal="center" vertical="center"/>
    </xf>
    <xf numFmtId="49" fontId="20" fillId="5" borderId="31" xfId="1" applyNumberFormat="1" applyFont="1" applyFill="1" applyBorder="1" applyAlignment="1">
      <alignment horizontal="center" vertical="center"/>
    </xf>
    <xf numFmtId="49" fontId="20" fillId="5" borderId="32" xfId="1" applyNumberFormat="1" applyFont="1" applyFill="1" applyBorder="1" applyAlignment="1">
      <alignment horizontal="center" vertical="center"/>
    </xf>
    <xf numFmtId="0" fontId="20" fillId="5" borderId="31" xfId="1" applyFont="1" applyFill="1" applyBorder="1" applyAlignment="1">
      <alignment horizontal="center" vertical="center" wrapText="1"/>
    </xf>
    <xf numFmtId="0" fontId="20" fillId="5" borderId="32" xfId="1" applyFont="1" applyFill="1" applyBorder="1" applyAlignment="1">
      <alignment horizontal="center" vertical="center" wrapText="1"/>
    </xf>
    <xf numFmtId="0" fontId="20" fillId="5" borderId="31" xfId="1" applyFont="1" applyFill="1" applyBorder="1" applyAlignment="1">
      <alignment horizontal="center" vertical="center"/>
    </xf>
    <xf numFmtId="0" fontId="20" fillId="5" borderId="32" xfId="1" applyFont="1" applyFill="1" applyBorder="1" applyAlignment="1">
      <alignment horizontal="center" vertical="center"/>
    </xf>
    <xf numFmtId="0" fontId="20" fillId="5" borderId="43" xfId="1" applyFont="1" applyFill="1" applyBorder="1" applyAlignment="1">
      <alignment horizontal="center" vertical="center"/>
    </xf>
    <xf numFmtId="0" fontId="20" fillId="5" borderId="44" xfId="1" applyFont="1" applyFill="1" applyBorder="1" applyAlignment="1">
      <alignment horizontal="center" vertical="center"/>
    </xf>
    <xf numFmtId="166" fontId="20" fillId="5" borderId="31" xfId="1" applyNumberFormat="1" applyFont="1" applyFill="1" applyBorder="1" applyAlignment="1">
      <alignment horizontal="center" vertical="center"/>
    </xf>
    <xf numFmtId="166" fontId="20" fillId="5" borderId="32" xfId="1" applyNumberFormat="1" applyFont="1" applyFill="1" applyBorder="1" applyAlignment="1">
      <alignment horizontal="center" vertical="center"/>
    </xf>
    <xf numFmtId="0" fontId="20" fillId="8" borderId="7" xfId="1" applyFont="1" applyFill="1" applyBorder="1" applyAlignment="1">
      <alignment horizontal="left" vertical="center"/>
    </xf>
    <xf numFmtId="0" fontId="20" fillId="8" borderId="9" xfId="1" applyFont="1" applyFill="1" applyBorder="1" applyAlignment="1">
      <alignment horizontal="left" vertical="center"/>
    </xf>
    <xf numFmtId="0" fontId="20" fillId="8" borderId="6" xfId="1" applyFont="1" applyFill="1" applyBorder="1" applyAlignment="1">
      <alignment horizontal="left" vertical="center"/>
    </xf>
    <xf numFmtId="0" fontId="20" fillId="3" borderId="2" xfId="1" applyFont="1" applyFill="1" applyBorder="1" applyAlignment="1">
      <alignment horizontal="center" vertical="center"/>
    </xf>
    <xf numFmtId="0" fontId="20" fillId="3" borderId="48" xfId="1" applyFont="1" applyFill="1" applyBorder="1" applyAlignment="1">
      <alignment horizontal="center" vertical="center"/>
    </xf>
    <xf numFmtId="0" fontId="20" fillId="3" borderId="0" xfId="1" applyFont="1" applyFill="1" applyAlignment="1">
      <alignment horizontal="center" vertical="center"/>
    </xf>
    <xf numFmtId="0" fontId="20" fillId="3" borderId="49" xfId="1" applyFont="1" applyFill="1" applyBorder="1" applyAlignment="1">
      <alignment horizontal="center" vertical="center"/>
    </xf>
    <xf numFmtId="0" fontId="3" fillId="0" borderId="0" xfId="1" applyAlignment="1">
      <alignment horizontal="center"/>
    </xf>
    <xf numFmtId="0" fontId="32" fillId="0" borderId="0" xfId="1" applyFont="1" applyAlignment="1">
      <alignment horizontal="center" vertical="center"/>
    </xf>
    <xf numFmtId="166" fontId="20" fillId="5" borderId="31" xfId="1" applyNumberFormat="1" applyFont="1" applyFill="1" applyBorder="1" applyAlignment="1">
      <alignment horizontal="center" vertical="center" wrapText="1"/>
    </xf>
    <xf numFmtId="166" fontId="20" fillId="5" borderId="32" xfId="1" applyNumberFormat="1" applyFont="1" applyFill="1" applyBorder="1" applyAlignment="1">
      <alignment horizontal="center" vertical="center" wrapText="1"/>
    </xf>
    <xf numFmtId="0" fontId="20" fillId="8" borderId="1" xfId="1" applyFont="1" applyFill="1" applyBorder="1" applyAlignment="1">
      <alignment horizontal="left" vertical="center"/>
    </xf>
    <xf numFmtId="0" fontId="20" fillId="2" borderId="1" xfId="1" applyFont="1" applyFill="1" applyBorder="1" applyAlignment="1">
      <alignment horizontal="center" vertical="center"/>
    </xf>
    <xf numFmtId="0" fontId="20" fillId="8" borderId="45" xfId="1" applyFont="1" applyFill="1" applyBorder="1" applyAlignment="1">
      <alignment horizontal="left" vertical="center"/>
    </xf>
    <xf numFmtId="0" fontId="20" fillId="8" borderId="46" xfId="1" applyFont="1" applyFill="1" applyBorder="1" applyAlignment="1">
      <alignment horizontal="left" vertical="center"/>
    </xf>
    <xf numFmtId="0" fontId="20" fillId="8" borderId="47" xfId="1" applyFont="1" applyFill="1" applyBorder="1" applyAlignment="1">
      <alignment horizontal="left" vertical="center"/>
    </xf>
    <xf numFmtId="165" fontId="20" fillId="5" borderId="31" xfId="1" applyNumberFormat="1" applyFont="1" applyFill="1" applyBorder="1" applyAlignment="1">
      <alignment horizontal="center" vertical="center" wrapText="1"/>
    </xf>
    <xf numFmtId="165" fontId="20" fillId="5" borderId="32" xfId="1" applyNumberFormat="1" applyFont="1" applyFill="1" applyBorder="1" applyAlignment="1">
      <alignment horizontal="center" vertical="center" wrapText="1"/>
    </xf>
    <xf numFmtId="0" fontId="20" fillId="3" borderId="7" xfId="1" applyFont="1" applyFill="1" applyBorder="1" applyAlignment="1">
      <alignment horizontal="center" vertical="center"/>
    </xf>
    <xf numFmtId="0" fontId="20" fillId="3" borderId="9" xfId="1" applyFont="1" applyFill="1" applyBorder="1" applyAlignment="1">
      <alignment horizontal="center" vertical="center"/>
    </xf>
    <xf numFmtId="0" fontId="20" fillId="3" borderId="6" xfId="1" applyFont="1" applyFill="1" applyBorder="1" applyAlignment="1">
      <alignment horizontal="center" vertical="center"/>
    </xf>
    <xf numFmtId="0" fontId="41" fillId="0" borderId="0" xfId="2" applyFont="1" applyAlignment="1">
      <alignment horizontal="center"/>
    </xf>
    <xf numFmtId="0" fontId="62" fillId="0" borderId="0" xfId="2" applyFont="1" applyAlignment="1">
      <alignment horizontal="left" wrapText="1"/>
    </xf>
    <xf numFmtId="0" fontId="12" fillId="0" borderId="0" xfId="2" applyAlignment="1">
      <alignment horizontal="center"/>
    </xf>
    <xf numFmtId="0" fontId="4" fillId="0" borderId="0" xfId="2" applyFont="1" applyAlignment="1">
      <alignment horizontal="center"/>
    </xf>
    <xf numFmtId="0" fontId="16" fillId="3" borderId="0" xfId="5" applyFont="1" applyFill="1" applyAlignment="1">
      <alignment vertical="center"/>
    </xf>
    <xf numFmtId="0" fontId="26" fillId="0" borderId="0" xfId="5" applyFont="1"/>
    <xf numFmtId="0" fontId="16" fillId="3" borderId="0" xfId="5" applyFont="1" applyFill="1" applyAlignment="1">
      <alignment horizontal="right" vertical="center"/>
    </xf>
    <xf numFmtId="10" fontId="16" fillId="3" borderId="0" xfId="5" applyNumberFormat="1" applyFont="1" applyFill="1" applyAlignment="1">
      <alignment horizontal="center" vertical="center"/>
    </xf>
    <xf numFmtId="0" fontId="16" fillId="3" borderId="0" xfId="5" applyFont="1" applyFill="1" applyAlignment="1">
      <alignment horizontal="center"/>
    </xf>
    <xf numFmtId="49" fontId="16" fillId="3" borderId="0" xfId="5" applyNumberFormat="1" applyFont="1" applyFill="1" applyAlignment="1">
      <alignment horizontal="left" vertical="center"/>
    </xf>
    <xf numFmtId="0" fontId="28" fillId="3" borderId="0" xfId="5" applyFont="1" applyFill="1" applyAlignment="1">
      <alignment horizontal="center" vertical="center"/>
    </xf>
    <xf numFmtId="49" fontId="16" fillId="3" borderId="0" xfId="5" applyNumberFormat="1" applyFont="1" applyFill="1" applyAlignment="1">
      <alignment horizontal="center" vertical="center"/>
    </xf>
    <xf numFmtId="0" fontId="34" fillId="0" borderId="0" xfId="5" applyFont="1" applyAlignment="1">
      <alignment horizontal="center" vertical="center"/>
    </xf>
    <xf numFmtId="0" fontId="16" fillId="3" borderId="0" xfId="5" applyFont="1" applyFill="1" applyAlignment="1">
      <alignment horizontal="left" vertical="center"/>
    </xf>
    <xf numFmtId="0" fontId="5" fillId="3" borderId="0" xfId="5" applyFont="1" applyFill="1" applyAlignment="1">
      <alignment horizontal="center" vertical="center" wrapText="1"/>
    </xf>
    <xf numFmtId="0" fontId="4" fillId="0" borderId="0" xfId="5" applyFont="1" applyAlignment="1">
      <alignment horizontal="center" vertical="center"/>
    </xf>
    <xf numFmtId="0" fontId="16" fillId="3" borderId="0" xfId="5" applyFont="1" applyFill="1" applyAlignment="1">
      <alignment horizontal="left"/>
    </xf>
    <xf numFmtId="0" fontId="3" fillId="0" borderId="0" xfId="5" applyFont="1" applyAlignment="1">
      <alignment horizontal="center"/>
    </xf>
    <xf numFmtId="0" fontId="22" fillId="0" borderId="0" xfId="5" applyAlignment="1">
      <alignment horizontal="center"/>
    </xf>
    <xf numFmtId="0" fontId="4" fillId="0" borderId="0" xfId="5" applyFont="1" applyAlignment="1">
      <alignment horizontal="center" vertical="center" wrapText="1"/>
    </xf>
    <xf numFmtId="0" fontId="16" fillId="0" borderId="28" xfId="5" applyFont="1" applyBorder="1" applyAlignment="1">
      <alignment horizontal="center" vertical="center" wrapText="1"/>
    </xf>
    <xf numFmtId="0" fontId="26" fillId="0" borderId="29" xfId="5" applyFont="1" applyBorder="1"/>
    <xf numFmtId="0" fontId="16" fillId="0" borderId="0" xfId="5" applyFont="1" applyAlignment="1">
      <alignment horizontal="center" vertical="center" wrapText="1"/>
    </xf>
    <xf numFmtId="0" fontId="20" fillId="0" borderId="0" xfId="5" applyFont="1" applyAlignment="1">
      <alignment horizontal="center" vertical="center"/>
    </xf>
    <xf numFmtId="0" fontId="20" fillId="0" borderId="0" xfId="5" applyFont="1" applyAlignment="1">
      <alignment horizontal="center" vertical="center" wrapText="1"/>
    </xf>
    <xf numFmtId="0" fontId="23" fillId="0" borderId="0" xfId="5" applyFont="1" applyAlignment="1">
      <alignment horizontal="center" vertical="center" wrapText="1"/>
    </xf>
    <xf numFmtId="0" fontId="16" fillId="0" borderId="0" xfId="5" applyFont="1" applyAlignment="1">
      <alignment horizontal="center" vertical="center"/>
    </xf>
    <xf numFmtId="0" fontId="34" fillId="0" borderId="0" xfId="5" applyFont="1" applyAlignment="1">
      <alignment horizontal="center"/>
    </xf>
    <xf numFmtId="1" fontId="57" fillId="2" borderId="1" xfId="0" applyNumberFormat="1" applyFont="1" applyFill="1" applyBorder="1" applyAlignment="1">
      <alignment horizontal="left" vertical="top" wrapText="1"/>
    </xf>
    <xf numFmtId="1" fontId="57" fillId="2" borderId="1" xfId="0" applyNumberFormat="1" applyFont="1" applyFill="1" applyBorder="1" applyAlignment="1">
      <alignment horizontal="left" vertical="center" wrapText="1"/>
    </xf>
    <xf numFmtId="0" fontId="58" fillId="0" borderId="0" xfId="0" applyFont="1" applyAlignment="1">
      <alignment horizontal="center" vertical="center"/>
    </xf>
    <xf numFmtId="0" fontId="2" fillId="2" borderId="1" xfId="0" applyFont="1" applyFill="1" applyBorder="1" applyAlignment="1">
      <alignment horizontal="left" vertical="top" wrapText="1"/>
    </xf>
    <xf numFmtId="1" fontId="2" fillId="2" borderId="1" xfId="0" applyNumberFormat="1" applyFont="1" applyFill="1" applyBorder="1" applyAlignment="1">
      <alignment horizontal="left" wrapText="1"/>
    </xf>
    <xf numFmtId="0" fontId="2" fillId="2" borderId="0" xfId="0" applyFont="1" applyFill="1" applyAlignment="1">
      <alignment horizontal="center"/>
    </xf>
    <xf numFmtId="0" fontId="2" fillId="2" borderId="39" xfId="0" applyFont="1" applyFill="1" applyBorder="1" applyAlignment="1">
      <alignment horizontal="center"/>
    </xf>
    <xf numFmtId="0" fontId="0" fillId="0" borderId="0" xfId="0" applyAlignment="1">
      <alignment horizontal="center"/>
    </xf>
    <xf numFmtId="0" fontId="0" fillId="0" borderId="38" xfId="0" applyBorder="1" applyAlignment="1">
      <alignment horizontal="center"/>
    </xf>
    <xf numFmtId="0" fontId="55" fillId="5" borderId="7" xfId="8" applyFont="1" applyFill="1" applyBorder="1" applyAlignment="1">
      <alignment horizontal="left" vertical="center" wrapText="1"/>
    </xf>
    <xf numFmtId="0" fontId="55" fillId="5" borderId="9" xfId="8" applyFont="1" applyFill="1" applyBorder="1" applyAlignment="1">
      <alignment horizontal="left" vertical="center" wrapText="1"/>
    </xf>
    <xf numFmtId="0" fontId="55" fillId="5" borderId="6" xfId="8" applyFont="1" applyFill="1" applyBorder="1" applyAlignment="1">
      <alignment horizontal="left" vertical="center" wrapText="1"/>
    </xf>
    <xf numFmtId="0" fontId="59" fillId="5" borderId="7" xfId="8" applyFont="1" applyFill="1" applyBorder="1" applyAlignment="1">
      <alignment horizontal="left" vertical="center" wrapText="1"/>
    </xf>
    <xf numFmtId="0" fontId="59" fillId="5" borderId="9" xfId="8" applyFont="1" applyFill="1" applyBorder="1" applyAlignment="1">
      <alignment horizontal="left" vertical="center" wrapText="1"/>
    </xf>
    <xf numFmtId="0" fontId="59" fillId="5" borderId="6" xfId="8" applyFont="1" applyFill="1" applyBorder="1" applyAlignment="1">
      <alignment horizontal="left" vertical="center" wrapText="1"/>
    </xf>
    <xf numFmtId="0" fontId="55" fillId="2" borderId="42" xfId="8" applyFont="1" applyFill="1" applyBorder="1" applyAlignment="1">
      <alignment horizontal="right" vertical="center" wrapText="1" indent="1"/>
    </xf>
    <xf numFmtId="0" fontId="55" fillId="2" borderId="41" xfId="8" applyFont="1" applyFill="1" applyBorder="1" applyAlignment="1">
      <alignment horizontal="right" vertical="center" wrapText="1" indent="1"/>
    </xf>
    <xf numFmtId="0" fontId="55" fillId="2" borderId="37" xfId="8" applyFont="1" applyFill="1" applyBorder="1" applyAlignment="1">
      <alignment horizontal="right" vertical="center" wrapText="1" indent="1"/>
    </xf>
    <xf numFmtId="0" fontId="48" fillId="0" borderId="0" xfId="8" applyFont="1" applyAlignment="1">
      <alignment horizontal="center"/>
    </xf>
    <xf numFmtId="49" fontId="55" fillId="5" borderId="1" xfId="8" applyNumberFormat="1" applyFont="1" applyFill="1" applyBorder="1" applyAlignment="1">
      <alignment horizontal="center" vertical="top"/>
    </xf>
    <xf numFmtId="0" fontId="45" fillId="5" borderId="1" xfId="8" applyFont="1" applyFill="1" applyBorder="1" applyAlignment="1">
      <alignment horizontal="center" vertical="top"/>
    </xf>
    <xf numFmtId="2" fontId="21" fillId="4" borderId="1" xfId="1" applyNumberFormat="1" applyFont="1" applyFill="1" applyBorder="1" applyAlignment="1">
      <alignment horizontal="center" vertical="center"/>
    </xf>
    <xf numFmtId="0" fontId="64" fillId="10" borderId="5" xfId="2" applyFont="1" applyFill="1" applyBorder="1" applyAlignment="1">
      <alignment horizontal="center" vertical="center"/>
    </xf>
    <xf numFmtId="0" fontId="64" fillId="10" borderId="2" xfId="2" applyFont="1" applyFill="1" applyBorder="1" applyAlignment="1">
      <alignment horizontal="center" vertical="center" wrapText="1"/>
    </xf>
    <xf numFmtId="0" fontId="64" fillId="10" borderId="1" xfId="2" applyFont="1" applyFill="1" applyBorder="1" applyAlignment="1">
      <alignment horizontal="center" vertical="center"/>
    </xf>
    <xf numFmtId="0" fontId="64" fillId="10" borderId="7" xfId="2" applyFont="1" applyFill="1" applyBorder="1" applyAlignment="1">
      <alignment horizontal="center" vertical="center"/>
    </xf>
    <xf numFmtId="0" fontId="64" fillId="10" borderId="39" xfId="2" applyFont="1" applyFill="1" applyBorder="1" applyAlignment="1">
      <alignment horizontal="center" vertical="center"/>
    </xf>
    <xf numFmtId="0" fontId="64" fillId="10" borderId="0" xfId="2" applyFont="1" applyFill="1" applyAlignment="1">
      <alignment horizontal="center" vertical="center" wrapText="1"/>
    </xf>
    <xf numFmtId="170" fontId="64" fillId="9" borderId="4" xfId="2" applyNumberFormat="1" applyFont="1" applyFill="1" applyBorder="1" applyAlignment="1">
      <alignment horizontal="center" vertical="center"/>
    </xf>
    <xf numFmtId="169" fontId="64" fillId="9" borderId="8" xfId="2" applyNumberFormat="1" applyFont="1" applyFill="1" applyBorder="1" applyAlignment="1">
      <alignment horizontal="center" vertical="center"/>
    </xf>
    <xf numFmtId="169" fontId="64" fillId="9" borderId="1" xfId="2" applyNumberFormat="1" applyFont="1" applyFill="1" applyBorder="1" applyAlignment="1">
      <alignment horizontal="center" vertical="center"/>
    </xf>
    <xf numFmtId="169" fontId="64" fillId="9" borderId="0" xfId="2" applyNumberFormat="1" applyFont="1" applyFill="1" applyAlignment="1">
      <alignment horizontal="center" vertical="center"/>
    </xf>
    <xf numFmtId="0" fontId="64" fillId="2" borderId="1" xfId="2" applyFont="1" applyFill="1" applyBorder="1" applyAlignment="1">
      <alignment horizontal="center" vertical="center"/>
    </xf>
    <xf numFmtId="49" fontId="64" fillId="2" borderId="1" xfId="2" applyNumberFormat="1" applyFont="1" applyFill="1" applyBorder="1" applyAlignment="1">
      <alignment horizontal="center" vertical="center" wrapText="1"/>
    </xf>
    <xf numFmtId="10" fontId="65" fillId="2" borderId="1" xfId="2" applyNumberFormat="1" applyFont="1" applyFill="1" applyBorder="1" applyAlignment="1">
      <alignment horizontal="center" vertical="center"/>
    </xf>
    <xf numFmtId="167" fontId="65" fillId="2" borderId="1" xfId="2" applyNumberFormat="1" applyFont="1" applyFill="1" applyBorder="1" applyAlignment="1">
      <alignment horizontal="center" vertical="center"/>
    </xf>
    <xf numFmtId="167" fontId="66" fillId="2" borderId="1" xfId="2" applyNumberFormat="1" applyFont="1" applyFill="1" applyBorder="1" applyAlignment="1">
      <alignment vertical="center"/>
    </xf>
    <xf numFmtId="0" fontId="64" fillId="2" borderId="1" xfId="2" applyFont="1" applyFill="1" applyBorder="1" applyAlignment="1">
      <alignment horizontal="center" vertical="center"/>
    </xf>
    <xf numFmtId="167" fontId="64" fillId="2" borderId="1" xfId="2" applyNumberFormat="1" applyFont="1" applyFill="1" applyBorder="1" applyAlignment="1">
      <alignment horizontal="center" vertical="center"/>
    </xf>
    <xf numFmtId="167" fontId="64" fillId="2" borderId="7" xfId="2" applyNumberFormat="1" applyFont="1" applyFill="1" applyBorder="1" applyAlignment="1">
      <alignment horizontal="center" vertical="center"/>
    </xf>
    <xf numFmtId="167" fontId="64" fillId="2" borderId="6" xfId="2" applyNumberFormat="1" applyFont="1" applyFill="1" applyBorder="1" applyAlignment="1">
      <alignment horizontal="center" vertical="center"/>
    </xf>
    <xf numFmtId="171" fontId="67" fillId="2" borderId="1" xfId="2" applyNumberFormat="1" applyFont="1" applyFill="1" applyBorder="1" applyAlignment="1">
      <alignment vertical="center"/>
    </xf>
  </cellXfs>
  <cellStyles count="12">
    <cellStyle name="Moeda" xfId="3" builtinId="4"/>
    <cellStyle name="Moeda 2" xfId="11" xr:uid="{00000000-0005-0000-0000-000001000000}"/>
    <cellStyle name="Normal" xfId="0" builtinId="0"/>
    <cellStyle name="Normal 2" xfId="1" xr:uid="{00000000-0005-0000-0000-000004000000}"/>
    <cellStyle name="Normal 2 2" xfId="5" xr:uid="{00000000-0005-0000-0000-000005000000}"/>
    <cellStyle name="Normal 2 3" xfId="6" xr:uid="{00000000-0005-0000-0000-000006000000}"/>
    <cellStyle name="Normal 2 4" xfId="10" xr:uid="{00000000-0005-0000-0000-000007000000}"/>
    <cellStyle name="Normal 3" xfId="2" xr:uid="{00000000-0005-0000-0000-000008000000}"/>
    <cellStyle name="Normal 3 2" xfId="8" xr:uid="{00000000-0005-0000-0000-000009000000}"/>
    <cellStyle name="Normal 4" xfId="7" xr:uid="{00000000-0005-0000-0000-00000A000000}"/>
    <cellStyle name="Porcentagem" xfId="4" builtinId="5"/>
    <cellStyle name="Vírgula 2" xfId="9" xr:uid="{00000000-0005-0000-0000-00000C000000}"/>
  </cellStyles>
  <dxfs count="8">
    <dxf>
      <font>
        <b val="0"/>
        <condense val="0"/>
        <extend val="0"/>
        <color indexed="9"/>
      </font>
    </dxf>
    <dxf>
      <font>
        <b val="0"/>
        <condense val="0"/>
        <extend val="0"/>
        <color indexed="9"/>
      </font>
    </dxf>
    <dxf>
      <font>
        <b val="0"/>
        <condense val="0"/>
        <extend val="0"/>
        <color indexed="9"/>
      </font>
    </dxf>
    <dxf>
      <font>
        <b val="0"/>
        <condense val="0"/>
        <extend val="0"/>
        <color indexed="9"/>
      </font>
    </dxf>
    <dxf>
      <font>
        <b val="0"/>
        <condense val="0"/>
        <extend val="0"/>
        <color indexed="9"/>
      </font>
    </dxf>
    <dxf>
      <font>
        <b val="0"/>
        <condense val="0"/>
        <extend val="0"/>
        <color indexed="9"/>
      </font>
    </dxf>
    <dxf>
      <font>
        <b val="0"/>
        <condense val="0"/>
        <extend val="0"/>
        <color indexed="9"/>
      </font>
    </dxf>
    <dxf>
      <font>
        <b val="0"/>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963083</xdr:colOff>
      <xdr:row>61</xdr:row>
      <xdr:rowOff>296333</xdr:rowOff>
    </xdr:from>
    <xdr:to>
      <xdr:col>4</xdr:col>
      <xdr:colOff>2972858</xdr:colOff>
      <xdr:row>62</xdr:row>
      <xdr:rowOff>1610995</xdr:rowOff>
    </xdr:to>
    <xdr:pic>
      <xdr:nvPicPr>
        <xdr:cNvPr id="3" name="Imagem 2">
          <a:extLst>
            <a:ext uri="{FF2B5EF4-FFF2-40B4-BE49-F238E27FC236}">
              <a16:creationId xmlns:a16="http://schemas.microsoft.com/office/drawing/2014/main" id="{7F83DE16-8006-4810-9490-44B052D3B86A}"/>
            </a:ext>
          </a:extLst>
        </xdr:cNvPr>
        <xdr:cNvPicPr>
          <a:picLocks noChangeAspect="1"/>
        </xdr:cNvPicPr>
      </xdr:nvPicPr>
      <xdr:blipFill>
        <a:blip xmlns:r="http://schemas.openxmlformats.org/officeDocument/2006/relationships" r:embed="rId1" cstate="print">
          <a:biLevel thresh="25000"/>
          <a:extLst>
            <a:ext uri="{28A0092B-C50C-407E-A947-70E740481C1C}">
              <a14:useLocalDpi xmlns:a14="http://schemas.microsoft.com/office/drawing/2010/main" val="0"/>
            </a:ext>
          </a:extLst>
        </a:blip>
        <a:srcRect/>
        <a:stretch>
          <a:fillRect/>
        </a:stretch>
      </xdr:blipFill>
      <xdr:spPr bwMode="auto">
        <a:xfrm>
          <a:off x="7620000" y="18616083"/>
          <a:ext cx="2009775" cy="1642745"/>
        </a:xfrm>
        <a:prstGeom prst="rect">
          <a:avLst/>
        </a:prstGeom>
        <a:ln>
          <a:noFill/>
        </a:ln>
        <a:effec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PLANILHA%20M&#218;LTIPLA%20V3.0.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Meu%20Drive\PREFEITURA\REFORMA%20EL&#201;TRICA%20CAMPO%20APERIBEENSE\SUPERADO\reforma%20eletrica%20campo%20rv01.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Users\diego\AppData\Local\Temp\7zO82F9B232\PLANILHA%20M&#218;LTIPLA%20V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DADOS"/>
      <sheetName val="NOVO"/>
      <sheetName val="BDI"/>
      <sheetName val="ORÇAMENTO"/>
      <sheetName val="CÁLCULO"/>
      <sheetName val="EVENTOS"/>
      <sheetName val="CRONO"/>
      <sheetName val="CRONOPLE"/>
      <sheetName val="PLE"/>
      <sheetName val="QCI"/>
      <sheetName val="BM"/>
      <sheetName val="RRE"/>
      <sheetName val="OFÍCIO"/>
    </sheetNames>
    <sheetDataSet>
      <sheetData sheetId="0"/>
      <sheetData sheetId="1"/>
      <sheetData sheetId="2"/>
      <sheetData sheetId="3">
        <row r="138">
          <cell r="A138" t="str">
            <v>(SELECIONAR)</v>
          </cell>
        </row>
        <row r="139">
          <cell r="A139" t="str">
            <v>Construção e Reforma de Edifícios</v>
          </cell>
        </row>
        <row r="140">
          <cell r="A140" t="str">
            <v>Construção de Praças Urbanas, Rodovias, Ferrovias e recapeamento e pavimentação de vias urbanas</v>
          </cell>
        </row>
        <row r="141">
          <cell r="A141" t="str">
            <v>Construção de Redes de Abastecimento de Água, Coleta de Esgoto</v>
          </cell>
        </row>
        <row r="142">
          <cell r="A142" t="str">
            <v>Construção e Manutenção de Estações e Redes de Distribuição de Energia Elétrica</v>
          </cell>
        </row>
        <row r="143">
          <cell r="A143" t="str">
            <v>Obras Portuárias, Marítimas e Fluviais</v>
          </cell>
        </row>
        <row r="144">
          <cell r="A144" t="str">
            <v>Fornecimento de Materiais e Equipamentos (aquisição indireta - em conjunto com licitação de obras)</v>
          </cell>
        </row>
        <row r="145">
          <cell r="A145" t="str">
            <v>Fornecimento de Materiais e Equipamentos (aquisição direta)</v>
          </cell>
        </row>
        <row r="146">
          <cell r="A146" t="str">
            <v>Estudos e Projetos, Planos e Gerenciamento e outros correlatos</v>
          </cell>
        </row>
      </sheetData>
      <sheetData sheetId="4"/>
      <sheetData sheetId="5"/>
      <sheetData sheetId="6"/>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2)"/>
      <sheetName val="PLANILHA (SINAPI)"/>
      <sheetName val="Planilha1"/>
      <sheetName val="PLANILHA"/>
      <sheetName val="CRONO"/>
    </sheetNames>
    <sheetDataSet>
      <sheetData sheetId="0"/>
      <sheetData sheetId="1"/>
      <sheetData sheetId="2"/>
      <sheetData sheetId="3">
        <row r="8">
          <cell r="F8"/>
        </row>
      </sheetData>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DADOS"/>
      <sheetName val="NOVO"/>
      <sheetName val="BDI"/>
      <sheetName val="ORÇAMENTO"/>
      <sheetName val="CÁLCULO"/>
      <sheetName val="EVENTOS"/>
      <sheetName val="CRONO"/>
      <sheetName val="CRONOPLE"/>
      <sheetName val="PLE"/>
      <sheetName val="QCI"/>
      <sheetName val="BM"/>
      <sheetName val="RRE"/>
      <sheetName val="OFÍCIO"/>
    </sheetNames>
    <sheetDataSet>
      <sheetData sheetId="0">
        <row r="3">
          <cell r="O3">
            <v>1</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O908"/>
  <sheetViews>
    <sheetView zoomScale="80" zoomScaleNormal="80" workbookViewId="0">
      <selection activeCell="C10" sqref="C10"/>
    </sheetView>
  </sheetViews>
  <sheetFormatPr defaultColWidth="14.42578125" defaultRowHeight="15" customHeight="1"/>
  <cols>
    <col min="1" max="1" width="8.5703125" style="1" customWidth="1"/>
    <col min="2" max="2" width="21.140625" style="2" customWidth="1"/>
    <col min="3" max="3" width="109.140625" style="1" customWidth="1"/>
    <col min="4" max="4" width="8.42578125" style="2" customWidth="1"/>
    <col min="5" max="5" width="15.85546875" style="66" bestFit="1" customWidth="1"/>
    <col min="6" max="6" width="15.140625" style="1" bestFit="1" customWidth="1"/>
    <col min="7" max="7" width="16.42578125" style="1" customWidth="1"/>
    <col min="8" max="8" width="18.42578125" style="2" bestFit="1" customWidth="1"/>
    <col min="9" max="12" width="8.7109375" style="1" customWidth="1"/>
    <col min="13" max="16384" width="14.42578125" style="1"/>
  </cols>
  <sheetData>
    <row r="3" spans="1:15" ht="20.25" customHeight="1">
      <c r="A3" s="189" t="s">
        <v>10</v>
      </c>
      <c r="B3" s="189"/>
      <c r="C3" s="189"/>
      <c r="D3" s="189"/>
      <c r="E3" s="189"/>
      <c r="F3" s="189"/>
      <c r="G3" s="189"/>
      <c r="H3" s="189"/>
    </row>
    <row r="4" spans="1:15" ht="18" customHeight="1">
      <c r="A4" s="189" t="s">
        <v>9</v>
      </c>
      <c r="B4" s="189"/>
      <c r="C4" s="189"/>
      <c r="D4" s="189"/>
      <c r="E4" s="189"/>
      <c r="F4" s="189"/>
      <c r="G4" s="189"/>
      <c r="H4" s="189"/>
    </row>
    <row r="5" spans="1:15" ht="18" customHeight="1">
      <c r="A5" s="189"/>
      <c r="B5" s="189"/>
      <c r="C5" s="189"/>
      <c r="D5" s="189"/>
      <c r="E5" s="189"/>
      <c r="F5" s="189"/>
      <c r="G5" s="189"/>
      <c r="H5" s="189"/>
    </row>
    <row r="6" spans="1:15" ht="18" customHeight="1">
      <c r="A6" s="88"/>
      <c r="B6" s="88"/>
      <c r="C6" s="88"/>
      <c r="D6" s="88"/>
      <c r="E6" s="88"/>
      <c r="F6" s="88"/>
      <c r="G6" s="88"/>
      <c r="H6" s="88"/>
    </row>
    <row r="7" spans="1:15" ht="16.5" customHeight="1" thickBot="1">
      <c r="A7" s="5"/>
      <c r="B7" s="5"/>
      <c r="C7" s="6"/>
      <c r="D7" s="6"/>
      <c r="E7" s="6"/>
      <c r="F7" s="6"/>
      <c r="G7" s="6"/>
      <c r="H7" s="6"/>
    </row>
    <row r="8" spans="1:15" ht="16.5" customHeight="1">
      <c r="A8" s="5"/>
      <c r="B8" s="5"/>
      <c r="D8" s="162" t="s">
        <v>16</v>
      </c>
      <c r="E8" s="161">
        <v>44896</v>
      </c>
      <c r="F8" s="67" t="s">
        <v>47</v>
      </c>
      <c r="G8" s="68" t="s">
        <v>21</v>
      </c>
      <c r="H8" s="163" t="s">
        <v>22</v>
      </c>
      <c r="J8" s="207"/>
      <c r="K8" s="207"/>
      <c r="L8" s="207"/>
      <c r="M8" s="207"/>
      <c r="N8" s="207"/>
      <c r="O8" s="207"/>
    </row>
    <row r="9" spans="1:15" s="16" customFormat="1" ht="17.45" customHeight="1">
      <c r="A9" s="92"/>
      <c r="B9" s="93"/>
      <c r="D9" s="94"/>
      <c r="E9" s="95"/>
      <c r="F9" s="94"/>
      <c r="G9" s="96"/>
      <c r="H9" s="97"/>
      <c r="J9" s="93"/>
      <c r="K9" s="93"/>
      <c r="L9" s="93"/>
      <c r="M9" s="93"/>
      <c r="N9" s="93"/>
      <c r="O9" s="93"/>
    </row>
    <row r="10" spans="1:15" s="16" customFormat="1" ht="17.45" customHeight="1">
      <c r="A10" s="92"/>
      <c r="B10" s="93"/>
      <c r="C10" s="4"/>
      <c r="D10" s="94"/>
      <c r="E10" s="95"/>
      <c r="F10" s="94"/>
      <c r="G10" s="96"/>
      <c r="H10" s="97"/>
      <c r="J10" s="93"/>
      <c r="K10" s="93"/>
      <c r="L10" s="93"/>
      <c r="M10" s="93"/>
      <c r="N10" s="93"/>
      <c r="O10" s="93"/>
    </row>
    <row r="11" spans="1:15" ht="12.75" customHeight="1">
      <c r="A11" s="22"/>
      <c r="J11" s="207"/>
      <c r="K11" s="207"/>
      <c r="L11" s="207"/>
      <c r="M11" s="207"/>
      <c r="N11" s="207"/>
      <c r="O11" s="207"/>
    </row>
    <row r="12" spans="1:15" ht="19.149999999999999" customHeight="1">
      <c r="A12" s="208" t="s">
        <v>156</v>
      </c>
      <c r="B12" s="208"/>
      <c r="C12" s="208"/>
      <c r="D12" s="208"/>
      <c r="E12" s="208"/>
      <c r="F12" s="208"/>
      <c r="G12" s="208"/>
      <c r="H12" s="208"/>
      <c r="J12" s="207"/>
      <c r="K12" s="207"/>
      <c r="L12" s="207"/>
      <c r="M12" s="207"/>
      <c r="N12" s="207"/>
      <c r="O12" s="207"/>
    </row>
    <row r="13" spans="1:15" ht="12.75" customHeight="1">
      <c r="A13" s="22"/>
    </row>
    <row r="14" spans="1:15" ht="12.75" customHeight="1" thickBot="1">
      <c r="A14" s="3"/>
      <c r="B14" s="3"/>
      <c r="C14" s="3"/>
      <c r="D14" s="3"/>
      <c r="E14" s="3"/>
      <c r="F14" s="3"/>
      <c r="G14" s="3"/>
      <c r="H14" s="3"/>
    </row>
    <row r="15" spans="1:15" ht="12.75" customHeight="1">
      <c r="A15" s="196" t="s">
        <v>48</v>
      </c>
      <c r="B15" s="190" t="s">
        <v>7</v>
      </c>
      <c r="C15" s="192" t="s">
        <v>6</v>
      </c>
      <c r="D15" s="194" t="s">
        <v>1</v>
      </c>
      <c r="E15" s="209" t="s">
        <v>5</v>
      </c>
      <c r="F15" s="209" t="s">
        <v>4</v>
      </c>
      <c r="G15" s="198" t="s">
        <v>18</v>
      </c>
      <c r="H15" s="216" t="s">
        <v>3</v>
      </c>
    </row>
    <row r="16" spans="1:15" ht="42.75" customHeight="1" thickBot="1">
      <c r="A16" s="197"/>
      <c r="B16" s="191"/>
      <c r="C16" s="193"/>
      <c r="D16" s="195"/>
      <c r="E16" s="210"/>
      <c r="F16" s="210"/>
      <c r="G16" s="199"/>
      <c r="H16" s="217"/>
    </row>
    <row r="17" spans="1:9" ht="21.75" customHeight="1">
      <c r="A17" s="138" t="s">
        <v>24</v>
      </c>
      <c r="B17" s="213" t="s">
        <v>124</v>
      </c>
      <c r="C17" s="214"/>
      <c r="D17" s="214"/>
      <c r="E17" s="214"/>
      <c r="F17" s="214"/>
      <c r="G17" s="214"/>
      <c r="H17" s="215"/>
    </row>
    <row r="18" spans="1:9" s="16" customFormat="1" ht="45" customHeight="1">
      <c r="A18" s="139" t="s">
        <v>2</v>
      </c>
      <c r="B18" s="140" t="s">
        <v>28</v>
      </c>
      <c r="C18" s="141" t="s">
        <v>50</v>
      </c>
      <c r="D18" s="142" t="s">
        <v>11</v>
      </c>
      <c r="E18" s="143">
        <v>548.27</v>
      </c>
      <c r="F18" s="143">
        <f>ROUND(E18+(E18*$G$8),2)</f>
        <v>678.16</v>
      </c>
      <c r="G18" s="142">
        <f>'Anexo IE - Memorial de Calculo'!B12</f>
        <v>1.5</v>
      </c>
      <c r="H18" s="144">
        <f>ROUND(F18*G18,2)</f>
        <v>1017.24</v>
      </c>
    </row>
    <row r="19" spans="1:9" s="16" customFormat="1" ht="36" customHeight="1">
      <c r="A19" s="148" t="s">
        <v>2</v>
      </c>
      <c r="B19" s="140">
        <v>1915</v>
      </c>
      <c r="C19" s="141" t="s">
        <v>55</v>
      </c>
      <c r="D19" s="142" t="s">
        <v>20</v>
      </c>
      <c r="E19" s="143">
        <v>103.31</v>
      </c>
      <c r="F19" s="145">
        <f>ROUND(E19+(E19*$G$8),2)</f>
        <v>127.78</v>
      </c>
      <c r="G19" s="142">
        <f>'Anexo IE - Memorial de Calculo'!B16</f>
        <v>7</v>
      </c>
      <c r="H19" s="144">
        <f>ROUND(F19*G19,2)</f>
        <v>894.46</v>
      </c>
    </row>
    <row r="20" spans="1:9" s="16" customFormat="1" ht="15.75">
      <c r="A20" s="212"/>
      <c r="B20" s="212"/>
      <c r="C20" s="212"/>
      <c r="D20" s="212"/>
      <c r="E20" s="212"/>
      <c r="F20" s="212"/>
      <c r="G20" s="156" t="s">
        <v>17</v>
      </c>
      <c r="H20" s="146">
        <f>ROUND(SUM(H18:H19),2)</f>
        <v>1911.7</v>
      </c>
    </row>
    <row r="21" spans="1:9" ht="27" customHeight="1">
      <c r="A21" s="147" t="s">
        <v>23</v>
      </c>
      <c r="B21" s="211" t="s">
        <v>144</v>
      </c>
      <c r="C21" s="211"/>
      <c r="D21" s="211"/>
      <c r="E21" s="211"/>
      <c r="F21" s="211"/>
      <c r="G21" s="211"/>
      <c r="H21" s="211"/>
    </row>
    <row r="22" spans="1:9" s="16" customFormat="1" ht="30.75" customHeight="1">
      <c r="A22" s="148" t="s">
        <v>26</v>
      </c>
      <c r="B22" s="140" t="s">
        <v>100</v>
      </c>
      <c r="C22" s="141" t="s">
        <v>79</v>
      </c>
      <c r="D22" s="142" t="s">
        <v>1</v>
      </c>
      <c r="E22" s="143">
        <v>24.25</v>
      </c>
      <c r="F22" s="153">
        <f>ROUND(E22+(E22*$G$8),2)</f>
        <v>29.99</v>
      </c>
      <c r="G22" s="151">
        <f>'Anexo IE - Memorial de Calculo'!B24</f>
        <v>56</v>
      </c>
      <c r="H22" s="144">
        <f>ROUND(F22*G22,2)</f>
        <v>1679.44</v>
      </c>
    </row>
    <row r="23" spans="1:9" s="16" customFormat="1" ht="46.15" customHeight="1">
      <c r="A23" s="148" t="s">
        <v>25</v>
      </c>
      <c r="B23" s="140" t="s">
        <v>80</v>
      </c>
      <c r="C23" s="141" t="s">
        <v>104</v>
      </c>
      <c r="D23" s="142" t="s">
        <v>1</v>
      </c>
      <c r="E23" s="143">
        <v>16.170000000000002</v>
      </c>
      <c r="F23" s="153">
        <f>ROUND(E23+(E23*$G$8),2)</f>
        <v>20</v>
      </c>
      <c r="G23" s="151">
        <f>'Anexo IE - Memorial de Calculo'!B31</f>
        <v>56</v>
      </c>
      <c r="H23" s="144">
        <f>ROUND(F23*G23,2)</f>
        <v>1120</v>
      </c>
    </row>
    <row r="24" spans="1:9" s="16" customFormat="1" ht="39" customHeight="1">
      <c r="A24" s="148" t="s">
        <v>27</v>
      </c>
      <c r="B24" s="140" t="s">
        <v>72</v>
      </c>
      <c r="C24" s="160" t="s">
        <v>73</v>
      </c>
      <c r="D24" s="142" t="s">
        <v>1</v>
      </c>
      <c r="E24" s="143">
        <v>129.36000000000001</v>
      </c>
      <c r="F24" s="142">
        <f>ROUND(E24+(E24*$G$8),2)</f>
        <v>160.01</v>
      </c>
      <c r="G24" s="149">
        <f>'Anexo IE - Memorial de Calculo'!B35</f>
        <v>1</v>
      </c>
      <c r="H24" s="144">
        <f>ROUND(F24*G24,2)</f>
        <v>160.01</v>
      </c>
    </row>
    <row r="25" spans="1:9" s="16" customFormat="1" ht="39" customHeight="1">
      <c r="A25" s="218"/>
      <c r="B25" s="219"/>
      <c r="C25" s="219"/>
      <c r="D25" s="219"/>
      <c r="E25" s="219"/>
      <c r="F25" s="220"/>
      <c r="G25" s="156" t="s">
        <v>17</v>
      </c>
      <c r="H25" s="146">
        <f>ROUND(SUM(H22:H24),2)</f>
        <v>2959.45</v>
      </c>
    </row>
    <row r="26" spans="1:9" s="16" customFormat="1" ht="39" customHeight="1">
      <c r="A26" s="147" t="s">
        <v>125</v>
      </c>
      <c r="B26" s="200" t="s">
        <v>126</v>
      </c>
      <c r="C26" s="201"/>
      <c r="D26" s="201"/>
      <c r="E26" s="201"/>
      <c r="F26" s="201"/>
      <c r="G26" s="201"/>
      <c r="H26" s="202"/>
    </row>
    <row r="27" spans="1:9" s="16" customFormat="1" ht="37.9" customHeight="1">
      <c r="A27" s="157" t="s">
        <v>31</v>
      </c>
      <c r="B27" s="140" t="s">
        <v>71</v>
      </c>
      <c r="C27" s="141" t="s">
        <v>70</v>
      </c>
      <c r="D27" s="142" t="s">
        <v>57</v>
      </c>
      <c r="E27" s="143">
        <v>64.12</v>
      </c>
      <c r="F27" s="145">
        <f>ROUND(E27+(E27*$G$8),2)</f>
        <v>79.31</v>
      </c>
      <c r="G27" s="270">
        <f>'Anexo IE - Memorial de Calculo'!B40</f>
        <v>27.6</v>
      </c>
      <c r="H27" s="144">
        <f>ROUND(F27*G27,2)</f>
        <v>2188.96</v>
      </c>
    </row>
    <row r="28" spans="1:9" s="16" customFormat="1" ht="37.9" customHeight="1">
      <c r="A28" s="177"/>
      <c r="B28" s="178"/>
      <c r="C28" s="178"/>
      <c r="D28" s="178"/>
      <c r="E28" s="178"/>
      <c r="F28" s="178"/>
      <c r="G28" s="156" t="s">
        <v>17</v>
      </c>
      <c r="H28" s="179">
        <f>SUM(H27)</f>
        <v>2188.96</v>
      </c>
    </row>
    <row r="29" spans="1:9" s="16" customFormat="1" ht="37.9" customHeight="1">
      <c r="A29" s="147" t="s">
        <v>127</v>
      </c>
      <c r="B29" s="200" t="s">
        <v>128</v>
      </c>
      <c r="C29" s="201"/>
      <c r="D29" s="201"/>
      <c r="E29" s="201"/>
      <c r="F29" s="201"/>
      <c r="G29" s="201"/>
      <c r="H29" s="202"/>
    </row>
    <row r="30" spans="1:9" s="16" customFormat="1" ht="60">
      <c r="A30" s="157" t="s">
        <v>53</v>
      </c>
      <c r="B30" s="140" t="s">
        <v>68</v>
      </c>
      <c r="C30" s="158" t="s">
        <v>69</v>
      </c>
      <c r="D30" s="142" t="s">
        <v>1</v>
      </c>
      <c r="E30" s="143">
        <v>300.88</v>
      </c>
      <c r="F30" s="142">
        <f t="shared" ref="F30:F34" si="0">ROUND(E30+(E30*$G$8),2)</f>
        <v>372.16</v>
      </c>
      <c r="G30" s="149">
        <f>'Anexo IE - Memorial de Calculo'!G44</f>
        <v>13</v>
      </c>
      <c r="H30" s="144">
        <f t="shared" ref="H30:H46" si="1">ROUND(F30*G30,2)</f>
        <v>4838.08</v>
      </c>
    </row>
    <row r="31" spans="1:9" s="16" customFormat="1" ht="75">
      <c r="A31" s="157" t="s">
        <v>54</v>
      </c>
      <c r="B31" s="140" t="s">
        <v>82</v>
      </c>
      <c r="C31" s="160" t="s">
        <v>81</v>
      </c>
      <c r="D31" s="142" t="s">
        <v>1</v>
      </c>
      <c r="E31" s="143">
        <f>'ANEXO IF - Composições '!H14</f>
        <v>2983.7</v>
      </c>
      <c r="F31" s="142">
        <f t="shared" si="0"/>
        <v>3690.54</v>
      </c>
      <c r="G31" s="149">
        <f>'Anexo IE - Memorial de Calculo'!G45</f>
        <v>48</v>
      </c>
      <c r="H31" s="144">
        <f t="shared" si="1"/>
        <v>177145.92</v>
      </c>
      <c r="I31"/>
    </row>
    <row r="32" spans="1:9" s="16" customFormat="1" ht="42.6" customHeight="1">
      <c r="A32" s="157" t="s">
        <v>129</v>
      </c>
      <c r="B32" s="140" t="s">
        <v>119</v>
      </c>
      <c r="C32" s="160" t="s">
        <v>123</v>
      </c>
      <c r="D32" s="142" t="s">
        <v>1</v>
      </c>
      <c r="E32" s="143">
        <f>'ANEXO IF - Composições '!H26</f>
        <v>837.38</v>
      </c>
      <c r="F32" s="142">
        <f>ROUND(E32+(E32*$G$8),2)</f>
        <v>1035.76</v>
      </c>
      <c r="G32" s="149">
        <f>'Anexo IE - Memorial de Calculo'!G46</f>
        <v>8</v>
      </c>
      <c r="H32" s="144">
        <f t="shared" si="1"/>
        <v>8286.08</v>
      </c>
      <c r="I32"/>
    </row>
    <row r="33" spans="1:15" s="16" customFormat="1" ht="60">
      <c r="A33" s="157" t="s">
        <v>130</v>
      </c>
      <c r="B33" s="140" t="s">
        <v>87</v>
      </c>
      <c r="C33" s="141" t="s">
        <v>86</v>
      </c>
      <c r="D33" s="142" t="s">
        <v>1</v>
      </c>
      <c r="E33" s="143">
        <v>540.6</v>
      </c>
      <c r="F33" s="142">
        <f t="shared" si="0"/>
        <v>668.67</v>
      </c>
      <c r="G33" s="149">
        <f>'Anexo IE - Memorial de Calculo'!G47</f>
        <v>1</v>
      </c>
      <c r="H33" s="144">
        <f t="shared" si="1"/>
        <v>668.67</v>
      </c>
    </row>
    <row r="34" spans="1:15" s="16" customFormat="1" ht="30">
      <c r="A34" s="157" t="s">
        <v>131</v>
      </c>
      <c r="B34" s="140" t="s">
        <v>88</v>
      </c>
      <c r="C34" s="141" t="s">
        <v>75</v>
      </c>
      <c r="D34" s="142" t="s">
        <v>1</v>
      </c>
      <c r="E34" s="143">
        <v>52.33</v>
      </c>
      <c r="F34" s="142">
        <f t="shared" si="0"/>
        <v>64.73</v>
      </c>
      <c r="G34" s="149">
        <f>'Anexo IE - Memorial de Calculo'!G48</f>
        <v>2</v>
      </c>
      <c r="H34" s="144">
        <f t="shared" si="1"/>
        <v>129.46</v>
      </c>
    </row>
    <row r="35" spans="1:15" s="16" customFormat="1" ht="30">
      <c r="A35" s="157" t="s">
        <v>132</v>
      </c>
      <c r="B35" s="140" t="s">
        <v>89</v>
      </c>
      <c r="C35" s="141" t="s">
        <v>76</v>
      </c>
      <c r="D35" s="142" t="s">
        <v>1</v>
      </c>
      <c r="E35" s="143">
        <v>132.5</v>
      </c>
      <c r="F35" s="145">
        <f t="shared" ref="F35:F46" si="2">ROUND(E35+(E35*$G$8),2)</f>
        <v>163.89</v>
      </c>
      <c r="G35" s="149">
        <f>'Anexo IE - Memorial de Calculo'!G49</f>
        <v>1</v>
      </c>
      <c r="H35" s="144">
        <f t="shared" si="1"/>
        <v>163.89</v>
      </c>
    </row>
    <row r="36" spans="1:15" s="16" customFormat="1" ht="102" customHeight="1">
      <c r="A36" s="157" t="s">
        <v>133</v>
      </c>
      <c r="B36" s="159" t="s">
        <v>102</v>
      </c>
      <c r="C36" s="150" t="s">
        <v>101</v>
      </c>
      <c r="D36" s="142" t="s">
        <v>1</v>
      </c>
      <c r="E36" s="143">
        <v>1191.4100000000001</v>
      </c>
      <c r="F36" s="145">
        <f t="shared" si="2"/>
        <v>1473.66</v>
      </c>
      <c r="G36" s="149">
        <f>'Anexo IE - Memorial de Calculo'!G50</f>
        <v>1</v>
      </c>
      <c r="H36" s="144">
        <f t="shared" si="1"/>
        <v>1473.66</v>
      </c>
    </row>
    <row r="37" spans="1:15" s="16" customFormat="1" ht="30">
      <c r="A37" s="157" t="s">
        <v>134</v>
      </c>
      <c r="B37" s="159" t="s">
        <v>91</v>
      </c>
      <c r="C37" s="150" t="s">
        <v>103</v>
      </c>
      <c r="D37" s="142" t="s">
        <v>1</v>
      </c>
      <c r="E37" s="143">
        <v>122.17</v>
      </c>
      <c r="F37" s="145">
        <f t="shared" si="2"/>
        <v>151.11000000000001</v>
      </c>
      <c r="G37" s="149">
        <f>'Anexo IE - Memorial de Calculo'!G51</f>
        <v>11</v>
      </c>
      <c r="H37" s="144">
        <f t="shared" si="1"/>
        <v>1662.21</v>
      </c>
    </row>
    <row r="38" spans="1:15" s="16" customFormat="1" ht="49.15" customHeight="1">
      <c r="A38" s="157" t="s">
        <v>135</v>
      </c>
      <c r="B38" s="159" t="s">
        <v>99</v>
      </c>
      <c r="C38" s="141" t="s">
        <v>77</v>
      </c>
      <c r="D38" s="142" t="s">
        <v>1</v>
      </c>
      <c r="E38" s="143">
        <v>43.12</v>
      </c>
      <c r="F38" s="145">
        <f t="shared" si="2"/>
        <v>53.34</v>
      </c>
      <c r="G38" s="149">
        <f>'Anexo IE - Memorial de Calculo'!G52</f>
        <v>11</v>
      </c>
      <c r="H38" s="144">
        <f t="shared" si="1"/>
        <v>586.74</v>
      </c>
    </row>
    <row r="39" spans="1:15" s="16" customFormat="1" ht="46.15" customHeight="1">
      <c r="A39" s="157" t="s">
        <v>136</v>
      </c>
      <c r="B39" s="159" t="s">
        <v>98</v>
      </c>
      <c r="C39" s="141" t="s">
        <v>78</v>
      </c>
      <c r="D39" s="142" t="s">
        <v>52</v>
      </c>
      <c r="E39" s="143">
        <v>19.52</v>
      </c>
      <c r="F39" s="145">
        <f t="shared" si="2"/>
        <v>24.14</v>
      </c>
      <c r="G39" s="149">
        <f>'Anexo IE - Memorial de Calculo'!G53</f>
        <v>210</v>
      </c>
      <c r="H39" s="144">
        <f t="shared" si="1"/>
        <v>5069.3999999999996</v>
      </c>
    </row>
    <row r="40" spans="1:15" s="16" customFormat="1" ht="76.900000000000006" customHeight="1">
      <c r="A40" s="157" t="s">
        <v>137</v>
      </c>
      <c r="B40" s="159" t="s">
        <v>92</v>
      </c>
      <c r="C40" s="150" t="s">
        <v>106</v>
      </c>
      <c r="D40" s="142" t="s">
        <v>52</v>
      </c>
      <c r="E40" s="143">
        <v>5.65</v>
      </c>
      <c r="F40" s="145">
        <f t="shared" si="2"/>
        <v>6.99</v>
      </c>
      <c r="G40" s="149">
        <f>'Anexo IE - Memorial de Calculo'!G54</f>
        <v>96</v>
      </c>
      <c r="H40" s="144">
        <f t="shared" si="1"/>
        <v>671.04</v>
      </c>
    </row>
    <row r="41" spans="1:15" s="16" customFormat="1" ht="76.900000000000006" customHeight="1">
      <c r="A41" s="157" t="s">
        <v>138</v>
      </c>
      <c r="B41" s="159" t="s">
        <v>93</v>
      </c>
      <c r="C41" s="158" t="s">
        <v>107</v>
      </c>
      <c r="D41" s="142" t="s">
        <v>52</v>
      </c>
      <c r="E41" s="143">
        <v>7.37</v>
      </c>
      <c r="F41" s="145">
        <f t="shared" si="2"/>
        <v>9.1199999999999992</v>
      </c>
      <c r="G41" s="149">
        <f>'Anexo IE - Memorial de Calculo'!G55</f>
        <v>288</v>
      </c>
      <c r="H41" s="144">
        <f t="shared" si="1"/>
        <v>2626.56</v>
      </c>
    </row>
    <row r="42" spans="1:15" s="16" customFormat="1" ht="76.900000000000006" customHeight="1">
      <c r="A42" s="157" t="s">
        <v>139</v>
      </c>
      <c r="B42" s="159" t="s">
        <v>94</v>
      </c>
      <c r="C42" s="158" t="s">
        <v>108</v>
      </c>
      <c r="D42" s="142" t="s">
        <v>52</v>
      </c>
      <c r="E42" s="143">
        <v>10.050000000000001</v>
      </c>
      <c r="F42" s="145">
        <f t="shared" si="2"/>
        <v>12.43</v>
      </c>
      <c r="G42" s="149">
        <f>'Anexo IE - Memorial de Calculo'!G56</f>
        <v>132</v>
      </c>
      <c r="H42" s="144">
        <f t="shared" si="1"/>
        <v>1640.76</v>
      </c>
    </row>
    <row r="43" spans="1:15" s="16" customFormat="1" ht="72" customHeight="1">
      <c r="A43" s="157" t="s">
        <v>140</v>
      </c>
      <c r="B43" s="159" t="s">
        <v>95</v>
      </c>
      <c r="C43" s="158" t="s">
        <v>109</v>
      </c>
      <c r="D43" s="142" t="s">
        <v>52</v>
      </c>
      <c r="E43" s="143">
        <v>14.1</v>
      </c>
      <c r="F43" s="145">
        <f t="shared" si="2"/>
        <v>17.440000000000001</v>
      </c>
      <c r="G43" s="149">
        <f>'Anexo IE - Memorial de Calculo'!G57</f>
        <v>356</v>
      </c>
      <c r="H43" s="144">
        <f t="shared" si="1"/>
        <v>6208.64</v>
      </c>
    </row>
    <row r="44" spans="1:15" s="16" customFormat="1" ht="72" customHeight="1">
      <c r="A44" s="157" t="s">
        <v>141</v>
      </c>
      <c r="B44" s="159" t="s">
        <v>96</v>
      </c>
      <c r="C44" s="158" t="s">
        <v>110</v>
      </c>
      <c r="D44" s="142" t="s">
        <v>52</v>
      </c>
      <c r="E44" s="143">
        <v>20.239999999999998</v>
      </c>
      <c r="F44" s="145">
        <f t="shared" si="2"/>
        <v>25.03</v>
      </c>
      <c r="G44" s="149">
        <f>'Anexo IE - Memorial de Calculo'!G58</f>
        <v>238</v>
      </c>
      <c r="H44" s="144">
        <f t="shared" si="1"/>
        <v>5957.14</v>
      </c>
    </row>
    <row r="45" spans="1:15" s="16" customFormat="1" ht="72" customHeight="1">
      <c r="A45" s="157" t="s">
        <v>142</v>
      </c>
      <c r="B45" s="159" t="s">
        <v>97</v>
      </c>
      <c r="C45" s="158" t="s">
        <v>111</v>
      </c>
      <c r="D45" s="142" t="s">
        <v>52</v>
      </c>
      <c r="E45" s="143">
        <v>28.45</v>
      </c>
      <c r="F45" s="145">
        <f t="shared" si="2"/>
        <v>35.19</v>
      </c>
      <c r="G45" s="149">
        <f>'Anexo IE - Memorial de Calculo'!G59</f>
        <v>714</v>
      </c>
      <c r="H45" s="144">
        <f t="shared" si="1"/>
        <v>25125.66</v>
      </c>
    </row>
    <row r="46" spans="1:15" s="16" customFormat="1" ht="90">
      <c r="A46" s="157" t="s">
        <v>143</v>
      </c>
      <c r="B46" s="159" t="s">
        <v>90</v>
      </c>
      <c r="C46" s="141" t="s">
        <v>105</v>
      </c>
      <c r="D46" s="142" t="s">
        <v>52</v>
      </c>
      <c r="E46" s="143">
        <v>36.51</v>
      </c>
      <c r="F46" s="145">
        <f t="shared" si="2"/>
        <v>45.16</v>
      </c>
      <c r="G46" s="149">
        <f>'Anexo IE - Memorial de Calculo'!G60</f>
        <v>300</v>
      </c>
      <c r="H46" s="144">
        <f t="shared" si="1"/>
        <v>13548</v>
      </c>
    </row>
    <row r="47" spans="1:15" s="16" customFormat="1" ht="33.75" customHeight="1">
      <c r="A47" s="203"/>
      <c r="B47" s="203"/>
      <c r="C47" s="203"/>
      <c r="D47" s="203"/>
      <c r="E47" s="203"/>
      <c r="F47" s="204"/>
      <c r="G47" s="156" t="s">
        <v>17</v>
      </c>
      <c r="H47" s="146">
        <f>ROUND(SUM(H30:H46),2)</f>
        <v>255801.91</v>
      </c>
    </row>
    <row r="48" spans="1:15" ht="23.25" customHeight="1">
      <c r="A48" s="205"/>
      <c r="B48" s="205"/>
      <c r="C48" s="205"/>
      <c r="D48" s="205"/>
      <c r="E48" s="205"/>
      <c r="F48" s="206"/>
      <c r="G48" s="154" t="s">
        <v>0</v>
      </c>
      <c r="H48" s="155">
        <f>SUM(H47,H25,H20,H28)</f>
        <v>262862.02</v>
      </c>
      <c r="O48" s="76"/>
    </row>
    <row r="49" spans="3:8" ht="12.75" customHeight="1">
      <c r="H49" s="75"/>
    </row>
    <row r="50" spans="3:8" ht="25.5">
      <c r="C50" s="1" t="s">
        <v>157</v>
      </c>
      <c r="E50" s="106"/>
      <c r="F50" s="106"/>
      <c r="G50" s="106"/>
      <c r="H50" s="75"/>
    </row>
    <row r="51" spans="3:8" ht="47.25" customHeight="1">
      <c r="C51" s="185" t="s">
        <v>158</v>
      </c>
      <c r="H51" s="75"/>
    </row>
    <row r="52" spans="3:8" ht="12.75" customHeight="1">
      <c r="H52" s="75"/>
    </row>
    <row r="53" spans="3:8" ht="12.75" customHeight="1">
      <c r="H53" s="75"/>
    </row>
    <row r="54" spans="3:8" ht="12.75" customHeight="1">
      <c r="H54" s="75"/>
    </row>
    <row r="55" spans="3:8" ht="12.75" customHeight="1">
      <c r="H55" s="75"/>
    </row>
    <row r="56" spans="3:8" ht="12.75" customHeight="1">
      <c r="H56" s="75"/>
    </row>
    <row r="57" spans="3:8" ht="12.75" customHeight="1">
      <c r="H57" s="75"/>
    </row>
    <row r="58" spans="3:8" ht="12.75" customHeight="1">
      <c r="H58" s="75"/>
    </row>
    <row r="59" spans="3:8" ht="12.75" customHeight="1">
      <c r="H59" s="75"/>
    </row>
    <row r="60" spans="3:8" ht="12.75" customHeight="1">
      <c r="H60" s="75"/>
    </row>
    <row r="61" spans="3:8" ht="12.75" customHeight="1">
      <c r="H61" s="75"/>
    </row>
    <row r="62" spans="3:8" ht="12.75" customHeight="1">
      <c r="H62" s="75"/>
    </row>
    <row r="63" spans="3:8" ht="12.75" customHeight="1">
      <c r="H63" s="75"/>
    </row>
    <row r="64" spans="3:8" ht="12.75" customHeight="1">
      <c r="H64" s="75"/>
    </row>
    <row r="65" spans="8:8" ht="12.75" customHeight="1">
      <c r="H65" s="75"/>
    </row>
    <row r="66" spans="8:8" ht="12.75" customHeight="1">
      <c r="H66" s="75"/>
    </row>
    <row r="67" spans="8:8" ht="12.75" customHeight="1">
      <c r="H67" s="75"/>
    </row>
    <row r="68" spans="8:8" ht="12.75" customHeight="1">
      <c r="H68" s="75"/>
    </row>
    <row r="69" spans="8:8" ht="12.75" customHeight="1">
      <c r="H69" s="75"/>
    </row>
    <row r="70" spans="8:8" ht="12.75" customHeight="1">
      <c r="H70" s="75"/>
    </row>
    <row r="71" spans="8:8" ht="12.75" customHeight="1">
      <c r="H71" s="75"/>
    </row>
    <row r="72" spans="8:8" ht="12.75" customHeight="1">
      <c r="H72" s="75"/>
    </row>
    <row r="73" spans="8:8" ht="12.75" customHeight="1">
      <c r="H73" s="75"/>
    </row>
    <row r="74" spans="8:8" ht="12.75" customHeight="1">
      <c r="H74" s="75"/>
    </row>
    <row r="75" spans="8:8" ht="12.75" customHeight="1">
      <c r="H75" s="75"/>
    </row>
    <row r="76" spans="8:8" ht="12.75" customHeight="1">
      <c r="H76" s="75"/>
    </row>
    <row r="77" spans="8:8" ht="12.75" customHeight="1">
      <c r="H77" s="75"/>
    </row>
    <row r="78" spans="8:8" ht="12.75" customHeight="1">
      <c r="H78" s="75"/>
    </row>
    <row r="79" spans="8:8" ht="12.75" customHeight="1">
      <c r="H79" s="75"/>
    </row>
    <row r="80" spans="8:8" ht="12.75" customHeight="1">
      <c r="H80" s="75"/>
    </row>
    <row r="81" spans="8:8" ht="12.75" customHeight="1">
      <c r="H81" s="75"/>
    </row>
    <row r="82" spans="8:8" ht="12.75" customHeight="1">
      <c r="H82" s="75"/>
    </row>
    <row r="83" spans="8:8" ht="12.75" customHeight="1">
      <c r="H83" s="75"/>
    </row>
    <row r="84" spans="8:8" ht="12.75" customHeight="1">
      <c r="H84" s="75"/>
    </row>
    <row r="85" spans="8:8" ht="12.75" customHeight="1">
      <c r="H85" s="75"/>
    </row>
    <row r="86" spans="8:8" ht="12.75" customHeight="1">
      <c r="H86" s="75"/>
    </row>
    <row r="87" spans="8:8" ht="12.75" customHeight="1">
      <c r="H87" s="75"/>
    </row>
    <row r="88" spans="8:8" ht="12.75" customHeight="1">
      <c r="H88" s="75"/>
    </row>
    <row r="89" spans="8:8" ht="12.75" customHeight="1">
      <c r="H89" s="75"/>
    </row>
    <row r="90" spans="8:8" ht="12.75" customHeight="1">
      <c r="H90" s="75"/>
    </row>
    <row r="91" spans="8:8" ht="12.75" customHeight="1">
      <c r="H91" s="75"/>
    </row>
    <row r="92" spans="8:8" ht="12.75" customHeight="1">
      <c r="H92" s="75"/>
    </row>
    <row r="93" spans="8:8" ht="12.75" customHeight="1">
      <c r="H93" s="75"/>
    </row>
    <row r="94" spans="8:8" ht="12.75" customHeight="1">
      <c r="H94" s="75"/>
    </row>
    <row r="95" spans="8:8" ht="12.75" customHeight="1">
      <c r="H95" s="75"/>
    </row>
    <row r="96" spans="8:8" ht="12.75" customHeight="1">
      <c r="H96" s="75"/>
    </row>
    <row r="97" spans="8:8" ht="12.75" customHeight="1">
      <c r="H97" s="75"/>
    </row>
    <row r="98" spans="8:8" ht="12.75" customHeight="1">
      <c r="H98" s="75"/>
    </row>
    <row r="99" spans="8:8" ht="12.75" customHeight="1">
      <c r="H99" s="75"/>
    </row>
    <row r="100" spans="8:8" ht="12.75" customHeight="1">
      <c r="H100" s="75"/>
    </row>
    <row r="101" spans="8:8" ht="12.75" customHeight="1">
      <c r="H101" s="75"/>
    </row>
    <row r="102" spans="8:8" ht="12.75" customHeight="1">
      <c r="H102" s="75"/>
    </row>
    <row r="103" spans="8:8" ht="12.75" customHeight="1">
      <c r="H103" s="75"/>
    </row>
    <row r="104" spans="8:8" ht="12.75" customHeight="1">
      <c r="H104" s="75"/>
    </row>
    <row r="105" spans="8:8" ht="12.75" customHeight="1">
      <c r="H105" s="75"/>
    </row>
    <row r="106" spans="8:8" ht="12.75" customHeight="1">
      <c r="H106" s="75"/>
    </row>
    <row r="107" spans="8:8" ht="12.75" customHeight="1">
      <c r="H107" s="75"/>
    </row>
    <row r="108" spans="8:8" ht="12.75" customHeight="1">
      <c r="H108" s="75"/>
    </row>
    <row r="109" spans="8:8" ht="12.75" customHeight="1">
      <c r="H109" s="75"/>
    </row>
    <row r="110" spans="8:8" ht="12.75" customHeight="1">
      <c r="H110" s="75"/>
    </row>
    <row r="111" spans="8:8" ht="12.75" customHeight="1">
      <c r="H111" s="75"/>
    </row>
    <row r="112" spans="8:8" ht="12.75" customHeight="1">
      <c r="H112" s="75"/>
    </row>
    <row r="113" spans="8:8" ht="12.75" customHeight="1">
      <c r="H113" s="75"/>
    </row>
    <row r="114" spans="8:8" ht="12.75" customHeight="1">
      <c r="H114" s="75"/>
    </row>
    <row r="115" spans="8:8" ht="12.75" customHeight="1">
      <c r="H115" s="75"/>
    </row>
    <row r="116" spans="8:8" ht="12.75" customHeight="1">
      <c r="H116" s="75"/>
    </row>
    <row r="117" spans="8:8" ht="12.75" customHeight="1">
      <c r="H117" s="75"/>
    </row>
    <row r="118" spans="8:8" ht="12.75" customHeight="1">
      <c r="H118" s="75"/>
    </row>
    <row r="119" spans="8:8" ht="12.75" customHeight="1">
      <c r="H119" s="75"/>
    </row>
    <row r="120" spans="8:8" ht="12.75" customHeight="1">
      <c r="H120" s="75"/>
    </row>
    <row r="121" spans="8:8" ht="12.75" customHeight="1">
      <c r="H121" s="75"/>
    </row>
    <row r="122" spans="8:8" ht="12.75" customHeight="1">
      <c r="H122" s="75"/>
    </row>
    <row r="123" spans="8:8" ht="12.75" customHeight="1">
      <c r="H123" s="75"/>
    </row>
    <row r="124" spans="8:8" ht="12.75" customHeight="1">
      <c r="H124" s="75"/>
    </row>
    <row r="125" spans="8:8" ht="12.75" customHeight="1">
      <c r="H125" s="75"/>
    </row>
    <row r="126" spans="8:8" ht="12.75" customHeight="1">
      <c r="H126" s="75"/>
    </row>
    <row r="127" spans="8:8" ht="12.75" customHeight="1">
      <c r="H127" s="75"/>
    </row>
    <row r="128" spans="8:8" ht="12.75" customHeight="1">
      <c r="H128" s="75"/>
    </row>
    <row r="129" spans="8:8" ht="12.75" customHeight="1">
      <c r="H129" s="75"/>
    </row>
    <row r="130" spans="8:8" ht="12.75" customHeight="1">
      <c r="H130" s="75"/>
    </row>
    <row r="131" spans="8:8" ht="12.75" customHeight="1">
      <c r="H131" s="75"/>
    </row>
    <row r="132" spans="8:8" ht="12.75" customHeight="1">
      <c r="H132" s="75"/>
    </row>
    <row r="133" spans="8:8" ht="12.75" customHeight="1">
      <c r="H133" s="75"/>
    </row>
    <row r="134" spans="8:8" ht="12.75" customHeight="1">
      <c r="H134" s="75"/>
    </row>
    <row r="135" spans="8:8" ht="12.75" customHeight="1">
      <c r="H135" s="75"/>
    </row>
    <row r="136" spans="8:8" ht="12.75" customHeight="1">
      <c r="H136" s="75"/>
    </row>
    <row r="137" spans="8:8" ht="12.75" customHeight="1">
      <c r="H137" s="75"/>
    </row>
    <row r="138" spans="8:8" ht="12.75" customHeight="1">
      <c r="H138" s="75"/>
    </row>
    <row r="139" spans="8:8" ht="12.75" customHeight="1">
      <c r="H139" s="75"/>
    </row>
    <row r="140" spans="8:8" ht="12.75" customHeight="1">
      <c r="H140" s="75"/>
    </row>
    <row r="141" spans="8:8" ht="12.75" customHeight="1">
      <c r="H141" s="75"/>
    </row>
    <row r="142" spans="8:8" ht="12.75" customHeight="1">
      <c r="H142" s="75"/>
    </row>
    <row r="143" spans="8:8" ht="12.75" customHeight="1">
      <c r="H143" s="75"/>
    </row>
    <row r="144" spans="8:8" ht="12.75" customHeight="1">
      <c r="H144" s="75"/>
    </row>
    <row r="145" spans="8:8" ht="12.75" customHeight="1">
      <c r="H145" s="75"/>
    </row>
    <row r="146" spans="8:8" ht="12.75" customHeight="1">
      <c r="H146" s="75"/>
    </row>
    <row r="147" spans="8:8" ht="12.75" customHeight="1">
      <c r="H147" s="75"/>
    </row>
    <row r="148" spans="8:8" ht="12.75" customHeight="1">
      <c r="H148" s="75"/>
    </row>
    <row r="149" spans="8:8" ht="12.75" customHeight="1">
      <c r="H149" s="75"/>
    </row>
    <row r="150" spans="8:8" ht="12.75" customHeight="1">
      <c r="H150" s="75"/>
    </row>
    <row r="151" spans="8:8" ht="12.75" customHeight="1">
      <c r="H151" s="75"/>
    </row>
    <row r="152" spans="8:8" ht="12.75" customHeight="1">
      <c r="H152" s="75"/>
    </row>
    <row r="153" spans="8:8" ht="12.75" customHeight="1">
      <c r="H153" s="75"/>
    </row>
    <row r="154" spans="8:8" ht="12.75" customHeight="1">
      <c r="H154" s="75"/>
    </row>
    <row r="155" spans="8:8" ht="12.75" customHeight="1">
      <c r="H155" s="75"/>
    </row>
    <row r="156" spans="8:8" ht="12.75" customHeight="1">
      <c r="H156" s="75"/>
    </row>
    <row r="157" spans="8:8" ht="12.75" customHeight="1">
      <c r="H157" s="75"/>
    </row>
    <row r="158" spans="8:8" ht="12.75" customHeight="1">
      <c r="H158" s="75"/>
    </row>
    <row r="159" spans="8:8" ht="12.75" customHeight="1">
      <c r="H159" s="75"/>
    </row>
    <row r="160" spans="8:8" ht="12.75" customHeight="1">
      <c r="H160" s="75"/>
    </row>
    <row r="161" spans="8:8" ht="12.75" customHeight="1">
      <c r="H161" s="75"/>
    </row>
    <row r="162" spans="8:8" ht="12.75" customHeight="1">
      <c r="H162" s="75"/>
    </row>
    <row r="163" spans="8:8" ht="12.75" customHeight="1">
      <c r="H163" s="75"/>
    </row>
    <row r="164" spans="8:8" ht="12.75" customHeight="1">
      <c r="H164" s="75"/>
    </row>
    <row r="165" spans="8:8" ht="12.75" customHeight="1">
      <c r="H165" s="75"/>
    </row>
    <row r="166" spans="8:8" ht="12.75" customHeight="1">
      <c r="H166" s="75"/>
    </row>
    <row r="167" spans="8:8" ht="12.75" customHeight="1">
      <c r="H167" s="75"/>
    </row>
    <row r="168" spans="8:8" ht="12.75" customHeight="1">
      <c r="H168" s="75"/>
    </row>
    <row r="169" spans="8:8" ht="12.75" customHeight="1">
      <c r="H169" s="75"/>
    </row>
    <row r="170" spans="8:8" ht="12.75" customHeight="1">
      <c r="H170" s="75"/>
    </row>
    <row r="171" spans="8:8" ht="12.75" customHeight="1">
      <c r="H171" s="75"/>
    </row>
    <row r="172" spans="8:8" ht="12.75" customHeight="1">
      <c r="H172" s="75"/>
    </row>
    <row r="173" spans="8:8" ht="12.75" customHeight="1">
      <c r="H173" s="75"/>
    </row>
    <row r="174" spans="8:8" ht="12.75" customHeight="1">
      <c r="H174" s="75"/>
    </row>
    <row r="175" spans="8:8" ht="12.75" customHeight="1">
      <c r="H175" s="75"/>
    </row>
    <row r="176" spans="8:8" ht="12.75" customHeight="1">
      <c r="H176" s="75"/>
    </row>
    <row r="177" spans="8:8" ht="12.75" customHeight="1">
      <c r="H177" s="75"/>
    </row>
    <row r="178" spans="8:8" ht="12.75" customHeight="1">
      <c r="H178" s="75"/>
    </row>
    <row r="179" spans="8:8" ht="12.75" customHeight="1">
      <c r="H179" s="75"/>
    </row>
    <row r="180" spans="8:8" ht="12.75" customHeight="1">
      <c r="H180" s="75"/>
    </row>
    <row r="181" spans="8:8" ht="12.75" customHeight="1">
      <c r="H181" s="75"/>
    </row>
    <row r="182" spans="8:8" ht="12.75" customHeight="1">
      <c r="H182" s="75"/>
    </row>
    <row r="183" spans="8:8" ht="12.75" customHeight="1">
      <c r="H183" s="75"/>
    </row>
    <row r="184" spans="8:8" ht="12.75" customHeight="1">
      <c r="H184" s="75"/>
    </row>
    <row r="185" spans="8:8" ht="12.75" customHeight="1">
      <c r="H185" s="75"/>
    </row>
    <row r="186" spans="8:8" ht="12.75" customHeight="1">
      <c r="H186" s="75"/>
    </row>
    <row r="187" spans="8:8" ht="12.75" customHeight="1">
      <c r="H187" s="75"/>
    </row>
    <row r="188" spans="8:8" ht="12.75" customHeight="1">
      <c r="H188" s="75"/>
    </row>
    <row r="189" spans="8:8" ht="12.75" customHeight="1">
      <c r="H189" s="75"/>
    </row>
    <row r="190" spans="8:8" ht="12.75" customHeight="1">
      <c r="H190" s="75"/>
    </row>
    <row r="191" spans="8:8" ht="12.75" customHeight="1">
      <c r="H191" s="75"/>
    </row>
    <row r="192" spans="8:8" ht="12.75" customHeight="1">
      <c r="H192" s="75"/>
    </row>
    <row r="193" spans="8:8" ht="12.75" customHeight="1">
      <c r="H193" s="75"/>
    </row>
    <row r="194" spans="8:8" ht="12.75" customHeight="1">
      <c r="H194" s="75"/>
    </row>
    <row r="195" spans="8:8" ht="12.75" customHeight="1">
      <c r="H195" s="75"/>
    </row>
    <row r="196" spans="8:8" ht="12.75" customHeight="1">
      <c r="H196" s="75"/>
    </row>
    <row r="197" spans="8:8" ht="12.75" customHeight="1">
      <c r="H197" s="75"/>
    </row>
    <row r="198" spans="8:8" ht="12.75" customHeight="1">
      <c r="H198" s="75"/>
    </row>
    <row r="199" spans="8:8" ht="12.75" customHeight="1">
      <c r="H199" s="75"/>
    </row>
    <row r="200" spans="8:8" ht="12.75" customHeight="1">
      <c r="H200" s="75"/>
    </row>
    <row r="201" spans="8:8" ht="12.75" customHeight="1">
      <c r="H201" s="75"/>
    </row>
    <row r="202" spans="8:8" ht="12.75" customHeight="1">
      <c r="H202" s="75"/>
    </row>
    <row r="203" spans="8:8" ht="12.75" customHeight="1">
      <c r="H203" s="75"/>
    </row>
    <row r="204" spans="8:8" ht="12.75" customHeight="1">
      <c r="H204" s="75"/>
    </row>
    <row r="205" spans="8:8" ht="12.75" customHeight="1">
      <c r="H205" s="75"/>
    </row>
    <row r="206" spans="8:8" ht="12.75" customHeight="1">
      <c r="H206" s="75"/>
    </row>
    <row r="207" spans="8:8" ht="12.75" customHeight="1">
      <c r="H207" s="75"/>
    </row>
    <row r="208" spans="8:8" ht="12.75" customHeight="1">
      <c r="H208" s="75"/>
    </row>
    <row r="209" spans="8:8" ht="12.75" customHeight="1">
      <c r="H209" s="75"/>
    </row>
    <row r="210" spans="8:8" ht="12.75" customHeight="1">
      <c r="H210" s="75"/>
    </row>
    <row r="211" spans="8:8" ht="12.75" customHeight="1">
      <c r="H211" s="75"/>
    </row>
    <row r="212" spans="8:8" ht="12.75" customHeight="1">
      <c r="H212" s="75"/>
    </row>
    <row r="213" spans="8:8" ht="12.75" customHeight="1">
      <c r="H213" s="75"/>
    </row>
    <row r="214" spans="8:8" ht="12.75" customHeight="1">
      <c r="H214" s="75"/>
    </row>
    <row r="215" spans="8:8" ht="12.75" customHeight="1">
      <c r="H215" s="75"/>
    </row>
    <row r="216" spans="8:8" ht="12.75" customHeight="1">
      <c r="H216" s="75"/>
    </row>
    <row r="217" spans="8:8" ht="12.75" customHeight="1">
      <c r="H217" s="75"/>
    </row>
    <row r="218" spans="8:8" ht="12.75" customHeight="1">
      <c r="H218" s="75"/>
    </row>
    <row r="219" spans="8:8" ht="12.75" customHeight="1">
      <c r="H219" s="75"/>
    </row>
    <row r="220" spans="8:8" ht="12.75" customHeight="1">
      <c r="H220" s="75"/>
    </row>
    <row r="221" spans="8:8" ht="12.75" customHeight="1">
      <c r="H221" s="75"/>
    </row>
    <row r="222" spans="8:8" ht="12.75" customHeight="1">
      <c r="H222" s="75"/>
    </row>
    <row r="223" spans="8:8" ht="12.75" customHeight="1">
      <c r="H223" s="75"/>
    </row>
    <row r="224" spans="8:8" ht="12.75" customHeight="1">
      <c r="H224" s="75"/>
    </row>
    <row r="225" spans="8:8" ht="12.75" customHeight="1">
      <c r="H225" s="75"/>
    </row>
    <row r="226" spans="8:8" ht="12.75" customHeight="1">
      <c r="H226" s="75"/>
    </row>
    <row r="227" spans="8:8" ht="12.75" customHeight="1">
      <c r="H227" s="75"/>
    </row>
    <row r="228" spans="8:8" ht="12.75" customHeight="1">
      <c r="H228" s="75"/>
    </row>
    <row r="229" spans="8:8" ht="12.75" customHeight="1">
      <c r="H229" s="75"/>
    </row>
    <row r="230" spans="8:8" ht="12.75" customHeight="1">
      <c r="H230" s="75"/>
    </row>
    <row r="231" spans="8:8" ht="12.75" customHeight="1">
      <c r="H231" s="75"/>
    </row>
    <row r="232" spans="8:8" ht="12.75" customHeight="1">
      <c r="H232" s="75"/>
    </row>
    <row r="233" spans="8:8" ht="12.75" customHeight="1">
      <c r="H233" s="75"/>
    </row>
    <row r="234" spans="8:8" ht="12.75" customHeight="1">
      <c r="H234" s="75"/>
    </row>
    <row r="235" spans="8:8" ht="12.75" customHeight="1">
      <c r="H235" s="75"/>
    </row>
    <row r="236" spans="8:8" ht="12.75" customHeight="1">
      <c r="H236" s="75"/>
    </row>
    <row r="237" spans="8:8" ht="12.75" customHeight="1">
      <c r="H237" s="75"/>
    </row>
    <row r="238" spans="8:8" ht="12.75" customHeight="1">
      <c r="H238" s="75"/>
    </row>
    <row r="239" spans="8:8" ht="12.75" customHeight="1">
      <c r="H239" s="75"/>
    </row>
    <row r="240" spans="8:8" ht="12.75" customHeight="1">
      <c r="H240" s="75"/>
    </row>
    <row r="241" spans="8:8" ht="12.75" customHeight="1">
      <c r="H241" s="75"/>
    </row>
    <row r="242" spans="8:8" ht="12.75" customHeight="1">
      <c r="H242" s="75"/>
    </row>
    <row r="243" spans="8:8" ht="12.75" customHeight="1">
      <c r="H243" s="75"/>
    </row>
    <row r="244" spans="8:8" ht="12.75" customHeight="1">
      <c r="H244" s="75"/>
    </row>
    <row r="245" spans="8:8" ht="12.75" customHeight="1">
      <c r="H245" s="75"/>
    </row>
    <row r="246" spans="8:8" ht="12.75" customHeight="1">
      <c r="H246" s="75"/>
    </row>
    <row r="247" spans="8:8" ht="12.75" customHeight="1">
      <c r="H247" s="75"/>
    </row>
    <row r="248" spans="8:8" ht="12.75" customHeight="1">
      <c r="H248" s="75"/>
    </row>
    <row r="249" spans="8:8" ht="12.75" customHeight="1">
      <c r="H249" s="75"/>
    </row>
    <row r="250" spans="8:8" ht="12.75" customHeight="1">
      <c r="H250" s="75"/>
    </row>
    <row r="251" spans="8:8" ht="12.75" customHeight="1">
      <c r="H251" s="75"/>
    </row>
    <row r="252" spans="8:8" ht="12.75" customHeight="1">
      <c r="H252" s="75"/>
    </row>
    <row r="253" spans="8:8" ht="12.75" customHeight="1">
      <c r="H253" s="75"/>
    </row>
    <row r="254" spans="8:8" ht="12.75" customHeight="1">
      <c r="H254" s="75"/>
    </row>
    <row r="255" spans="8:8" ht="12.75" customHeight="1">
      <c r="H255" s="75"/>
    </row>
    <row r="256" spans="8:8" ht="12.75" customHeight="1">
      <c r="H256" s="75"/>
    </row>
    <row r="257" spans="8:8" ht="12.75" customHeight="1">
      <c r="H257" s="75"/>
    </row>
    <row r="258" spans="8:8" ht="12.75" customHeight="1">
      <c r="H258" s="75"/>
    </row>
    <row r="259" spans="8:8" ht="12.75" customHeight="1">
      <c r="H259" s="75"/>
    </row>
    <row r="260" spans="8:8" ht="12.75" customHeight="1">
      <c r="H260" s="75"/>
    </row>
    <row r="261" spans="8:8" ht="12.75" customHeight="1">
      <c r="H261" s="75"/>
    </row>
    <row r="262" spans="8:8" ht="12.75" customHeight="1">
      <c r="H262" s="75"/>
    </row>
    <row r="263" spans="8:8" ht="12.75" customHeight="1">
      <c r="H263" s="75"/>
    </row>
    <row r="264" spans="8:8" ht="12.75" customHeight="1">
      <c r="H264" s="75"/>
    </row>
    <row r="265" spans="8:8" ht="12.75" customHeight="1">
      <c r="H265" s="75"/>
    </row>
    <row r="266" spans="8:8" ht="12.75" customHeight="1">
      <c r="H266" s="75"/>
    </row>
    <row r="267" spans="8:8" ht="12.75" customHeight="1">
      <c r="H267" s="75"/>
    </row>
    <row r="268" spans="8:8" ht="12.75" customHeight="1">
      <c r="H268" s="75"/>
    </row>
    <row r="269" spans="8:8" ht="12.75" customHeight="1">
      <c r="H269" s="75"/>
    </row>
    <row r="270" spans="8:8" ht="12.75" customHeight="1">
      <c r="H270" s="75"/>
    </row>
    <row r="271" spans="8:8" ht="12.75" customHeight="1">
      <c r="H271" s="75"/>
    </row>
    <row r="272" spans="8:8" ht="12.75" customHeight="1">
      <c r="H272" s="75"/>
    </row>
    <row r="273" spans="8:8" ht="12.75" customHeight="1">
      <c r="H273" s="75"/>
    </row>
    <row r="274" spans="8:8" ht="12.75" customHeight="1">
      <c r="H274" s="75"/>
    </row>
    <row r="275" spans="8:8" ht="12.75" customHeight="1">
      <c r="H275" s="75"/>
    </row>
    <row r="276" spans="8:8" ht="12.75" customHeight="1">
      <c r="H276" s="75"/>
    </row>
    <row r="277" spans="8:8" ht="12.75" customHeight="1">
      <c r="H277" s="75"/>
    </row>
    <row r="278" spans="8:8" ht="12.75" customHeight="1">
      <c r="H278" s="75"/>
    </row>
    <row r="279" spans="8:8" ht="12.75" customHeight="1">
      <c r="H279" s="75"/>
    </row>
    <row r="280" spans="8:8" ht="12.75" customHeight="1">
      <c r="H280" s="75"/>
    </row>
    <row r="281" spans="8:8" ht="12.75" customHeight="1">
      <c r="H281" s="75"/>
    </row>
    <row r="282" spans="8:8" ht="12.75" customHeight="1">
      <c r="H282" s="75"/>
    </row>
    <row r="283" spans="8:8" ht="12.75" customHeight="1">
      <c r="H283" s="75"/>
    </row>
    <row r="284" spans="8:8" ht="12.75" customHeight="1">
      <c r="H284" s="75"/>
    </row>
    <row r="285" spans="8:8" ht="12.75" customHeight="1">
      <c r="H285" s="75"/>
    </row>
    <row r="286" spans="8:8" ht="12.75" customHeight="1">
      <c r="H286" s="75"/>
    </row>
    <row r="287" spans="8:8" ht="12.75" customHeight="1">
      <c r="H287" s="75"/>
    </row>
    <row r="288" spans="8:8" ht="12.75" customHeight="1">
      <c r="H288" s="75"/>
    </row>
    <row r="289" spans="8:8" ht="12.75" customHeight="1">
      <c r="H289" s="75"/>
    </row>
    <row r="290" spans="8:8" ht="12.75" customHeight="1">
      <c r="H290" s="75"/>
    </row>
    <row r="291" spans="8:8" ht="12.75" customHeight="1">
      <c r="H291" s="75"/>
    </row>
    <row r="292" spans="8:8" ht="12.75" customHeight="1">
      <c r="H292" s="75"/>
    </row>
    <row r="293" spans="8:8" ht="12.75" customHeight="1">
      <c r="H293" s="75"/>
    </row>
    <row r="294" spans="8:8" ht="12.75" customHeight="1">
      <c r="H294" s="75"/>
    </row>
    <row r="295" spans="8:8" ht="12.75" customHeight="1">
      <c r="H295" s="75"/>
    </row>
    <row r="296" spans="8:8" ht="12.75" customHeight="1">
      <c r="H296" s="75"/>
    </row>
    <row r="297" spans="8:8" ht="12.75" customHeight="1">
      <c r="H297" s="75"/>
    </row>
    <row r="298" spans="8:8" ht="12.75" customHeight="1">
      <c r="H298" s="75"/>
    </row>
    <row r="299" spans="8:8" ht="12.75" customHeight="1">
      <c r="H299" s="75"/>
    </row>
    <row r="300" spans="8:8" ht="12.75" customHeight="1">
      <c r="H300" s="75"/>
    </row>
    <row r="301" spans="8:8" ht="12.75" customHeight="1">
      <c r="H301" s="75"/>
    </row>
    <row r="302" spans="8:8" ht="12.75" customHeight="1">
      <c r="H302" s="75"/>
    </row>
    <row r="303" spans="8:8" ht="12.75" customHeight="1">
      <c r="H303" s="75"/>
    </row>
    <row r="304" spans="8:8" ht="12.75" customHeight="1">
      <c r="H304" s="75"/>
    </row>
    <row r="305" spans="8:8" ht="12.75" customHeight="1">
      <c r="H305" s="75"/>
    </row>
    <row r="306" spans="8:8" ht="12.75" customHeight="1">
      <c r="H306" s="75"/>
    </row>
    <row r="307" spans="8:8" ht="12.75" customHeight="1">
      <c r="H307" s="75"/>
    </row>
    <row r="308" spans="8:8" ht="12.75" customHeight="1">
      <c r="H308" s="75"/>
    </row>
    <row r="309" spans="8:8" ht="12.75" customHeight="1">
      <c r="H309" s="75"/>
    </row>
    <row r="310" spans="8:8" ht="12.75" customHeight="1">
      <c r="H310" s="75"/>
    </row>
    <row r="311" spans="8:8" ht="12.75" customHeight="1">
      <c r="H311" s="75"/>
    </row>
    <row r="312" spans="8:8" ht="12.75" customHeight="1">
      <c r="H312" s="75"/>
    </row>
    <row r="313" spans="8:8" ht="12.75" customHeight="1">
      <c r="H313" s="75"/>
    </row>
    <row r="314" spans="8:8" ht="12.75" customHeight="1">
      <c r="H314" s="75"/>
    </row>
    <row r="315" spans="8:8" ht="12.75" customHeight="1">
      <c r="H315" s="75"/>
    </row>
    <row r="316" spans="8:8" ht="12.75" customHeight="1">
      <c r="H316" s="75"/>
    </row>
    <row r="317" spans="8:8" ht="12.75" customHeight="1">
      <c r="H317" s="75"/>
    </row>
    <row r="318" spans="8:8" ht="12.75" customHeight="1">
      <c r="H318" s="75"/>
    </row>
    <row r="319" spans="8:8" ht="12.75" customHeight="1">
      <c r="H319" s="75"/>
    </row>
    <row r="320" spans="8:8" ht="12.75" customHeight="1">
      <c r="H320" s="75"/>
    </row>
    <row r="321" spans="8:8" ht="12.75" customHeight="1">
      <c r="H321" s="75"/>
    </row>
    <row r="322" spans="8:8" ht="12.75" customHeight="1">
      <c r="H322" s="75"/>
    </row>
    <row r="323" spans="8:8" ht="12.75" customHeight="1">
      <c r="H323" s="75"/>
    </row>
    <row r="324" spans="8:8" ht="12.75" customHeight="1">
      <c r="H324" s="75"/>
    </row>
    <row r="325" spans="8:8" ht="12.75" customHeight="1">
      <c r="H325" s="75"/>
    </row>
    <row r="326" spans="8:8" ht="12.75" customHeight="1">
      <c r="H326" s="75"/>
    </row>
    <row r="327" spans="8:8" ht="12.75" customHeight="1">
      <c r="H327" s="75"/>
    </row>
    <row r="328" spans="8:8" ht="12.75" customHeight="1">
      <c r="H328" s="75"/>
    </row>
    <row r="329" spans="8:8" ht="12.75" customHeight="1">
      <c r="H329" s="75"/>
    </row>
    <row r="330" spans="8:8" ht="12.75" customHeight="1">
      <c r="H330" s="75"/>
    </row>
    <row r="331" spans="8:8" ht="12.75" customHeight="1">
      <c r="H331" s="75"/>
    </row>
    <row r="332" spans="8:8" ht="12.75" customHeight="1">
      <c r="H332" s="75"/>
    </row>
    <row r="333" spans="8:8" ht="12.75" customHeight="1">
      <c r="H333" s="75"/>
    </row>
    <row r="334" spans="8:8" ht="12.75" customHeight="1">
      <c r="H334" s="75"/>
    </row>
    <row r="335" spans="8:8" ht="12.75" customHeight="1">
      <c r="H335" s="75"/>
    </row>
    <row r="336" spans="8:8" ht="12.75" customHeight="1">
      <c r="H336" s="75"/>
    </row>
    <row r="337" spans="8:8" ht="12.75" customHeight="1">
      <c r="H337" s="75"/>
    </row>
    <row r="338" spans="8:8" ht="12.75" customHeight="1">
      <c r="H338" s="75"/>
    </row>
    <row r="339" spans="8:8" ht="12.75" customHeight="1">
      <c r="H339" s="75"/>
    </row>
    <row r="340" spans="8:8" ht="12.75" customHeight="1">
      <c r="H340" s="75"/>
    </row>
    <row r="341" spans="8:8" ht="12.75" customHeight="1">
      <c r="H341" s="75"/>
    </row>
    <row r="342" spans="8:8" ht="12.75" customHeight="1">
      <c r="H342" s="75"/>
    </row>
    <row r="343" spans="8:8" ht="12.75" customHeight="1">
      <c r="H343" s="75"/>
    </row>
    <row r="344" spans="8:8" ht="12.75" customHeight="1">
      <c r="H344" s="75"/>
    </row>
    <row r="345" spans="8:8" ht="12.75" customHeight="1">
      <c r="H345" s="75"/>
    </row>
    <row r="346" spans="8:8" ht="12.75" customHeight="1">
      <c r="H346" s="75"/>
    </row>
    <row r="347" spans="8:8" ht="12.75" customHeight="1">
      <c r="H347" s="75"/>
    </row>
    <row r="348" spans="8:8" ht="12.75" customHeight="1">
      <c r="H348" s="75"/>
    </row>
    <row r="349" spans="8:8" ht="12.75" customHeight="1">
      <c r="H349" s="75"/>
    </row>
    <row r="350" spans="8:8" ht="12.75" customHeight="1">
      <c r="H350" s="75"/>
    </row>
    <row r="351" spans="8:8" ht="12.75" customHeight="1">
      <c r="H351" s="75"/>
    </row>
    <row r="352" spans="8:8" ht="12.75" customHeight="1">
      <c r="H352" s="75"/>
    </row>
    <row r="353" spans="8:8" ht="12.75" customHeight="1">
      <c r="H353" s="75"/>
    </row>
    <row r="354" spans="8:8" ht="12.75" customHeight="1">
      <c r="H354" s="75"/>
    </row>
    <row r="355" spans="8:8" ht="12.75" customHeight="1">
      <c r="H355" s="75"/>
    </row>
    <row r="356" spans="8:8" ht="12.75" customHeight="1">
      <c r="H356" s="75"/>
    </row>
    <row r="357" spans="8:8" ht="12.75" customHeight="1">
      <c r="H357" s="75"/>
    </row>
    <row r="358" spans="8:8" ht="12.75" customHeight="1">
      <c r="H358" s="75"/>
    </row>
    <row r="359" spans="8:8" ht="12.75" customHeight="1">
      <c r="H359" s="75"/>
    </row>
    <row r="360" spans="8:8" ht="12.75" customHeight="1">
      <c r="H360" s="75"/>
    </row>
    <row r="361" spans="8:8" ht="12.75" customHeight="1">
      <c r="H361" s="75"/>
    </row>
    <row r="362" spans="8:8" ht="12.75" customHeight="1">
      <c r="H362" s="75"/>
    </row>
    <row r="363" spans="8:8" ht="12.75" customHeight="1">
      <c r="H363" s="75"/>
    </row>
    <row r="364" spans="8:8" ht="12.75" customHeight="1">
      <c r="H364" s="75"/>
    </row>
    <row r="365" spans="8:8" ht="12.75" customHeight="1">
      <c r="H365" s="75"/>
    </row>
    <row r="366" spans="8:8" ht="12.75" customHeight="1">
      <c r="H366" s="75"/>
    </row>
    <row r="367" spans="8:8" ht="12.75" customHeight="1">
      <c r="H367" s="75"/>
    </row>
    <row r="368" spans="8:8" ht="12.75" customHeight="1">
      <c r="H368" s="75"/>
    </row>
    <row r="369" spans="8:8" ht="12.75" customHeight="1">
      <c r="H369" s="75"/>
    </row>
    <row r="370" spans="8:8" ht="12.75" customHeight="1">
      <c r="H370" s="75"/>
    </row>
    <row r="371" spans="8:8" ht="12.75" customHeight="1">
      <c r="H371" s="75"/>
    </row>
    <row r="372" spans="8:8" ht="12.75" customHeight="1">
      <c r="H372" s="75"/>
    </row>
    <row r="373" spans="8:8" ht="12.75" customHeight="1">
      <c r="H373" s="75"/>
    </row>
    <row r="374" spans="8:8" ht="12.75" customHeight="1">
      <c r="H374" s="75"/>
    </row>
    <row r="375" spans="8:8" ht="12.75" customHeight="1">
      <c r="H375" s="75"/>
    </row>
    <row r="376" spans="8:8" ht="12.75" customHeight="1">
      <c r="H376" s="75"/>
    </row>
    <row r="377" spans="8:8" ht="12.75" customHeight="1">
      <c r="H377" s="75"/>
    </row>
    <row r="378" spans="8:8" ht="12.75" customHeight="1">
      <c r="H378" s="75"/>
    </row>
    <row r="379" spans="8:8" ht="12.75" customHeight="1">
      <c r="H379" s="75"/>
    </row>
    <row r="380" spans="8:8" ht="12.75" customHeight="1">
      <c r="H380" s="75"/>
    </row>
    <row r="381" spans="8:8" ht="12.75" customHeight="1">
      <c r="H381" s="75"/>
    </row>
    <row r="382" spans="8:8" ht="12.75" customHeight="1">
      <c r="H382" s="75"/>
    </row>
    <row r="383" spans="8:8" ht="12.75" customHeight="1">
      <c r="H383" s="75"/>
    </row>
    <row r="384" spans="8:8" ht="12.75" customHeight="1">
      <c r="H384" s="75"/>
    </row>
    <row r="385" spans="8:8" ht="12.75" customHeight="1">
      <c r="H385" s="75"/>
    </row>
    <row r="386" spans="8:8" ht="12.75" customHeight="1">
      <c r="H386" s="75"/>
    </row>
    <row r="387" spans="8:8" ht="12.75" customHeight="1">
      <c r="H387" s="75"/>
    </row>
    <row r="388" spans="8:8" ht="12.75" customHeight="1">
      <c r="H388" s="75"/>
    </row>
    <row r="389" spans="8:8" ht="12.75" customHeight="1">
      <c r="H389" s="75"/>
    </row>
    <row r="390" spans="8:8" ht="12.75" customHeight="1">
      <c r="H390" s="75"/>
    </row>
    <row r="391" spans="8:8" ht="12.75" customHeight="1">
      <c r="H391" s="75"/>
    </row>
    <row r="392" spans="8:8" ht="12.75" customHeight="1">
      <c r="H392" s="75"/>
    </row>
    <row r="393" spans="8:8" ht="12.75" customHeight="1">
      <c r="H393" s="75"/>
    </row>
    <row r="394" spans="8:8" ht="12.75" customHeight="1">
      <c r="H394" s="75"/>
    </row>
    <row r="395" spans="8:8" ht="12.75" customHeight="1">
      <c r="H395" s="75"/>
    </row>
    <row r="396" spans="8:8" ht="12.75" customHeight="1">
      <c r="H396" s="75"/>
    </row>
    <row r="397" spans="8:8" ht="12.75" customHeight="1">
      <c r="H397" s="75"/>
    </row>
    <row r="398" spans="8:8" ht="12.75" customHeight="1">
      <c r="H398" s="75"/>
    </row>
    <row r="399" spans="8:8" ht="12.75" customHeight="1">
      <c r="H399" s="75"/>
    </row>
    <row r="400" spans="8:8" ht="12.75" customHeight="1">
      <c r="H400" s="75"/>
    </row>
    <row r="401" spans="8:8" ht="12.75" customHeight="1">
      <c r="H401" s="75"/>
    </row>
    <row r="402" spans="8:8" ht="12.75" customHeight="1">
      <c r="H402" s="75"/>
    </row>
    <row r="403" spans="8:8" ht="12.75" customHeight="1">
      <c r="H403" s="75"/>
    </row>
    <row r="404" spans="8:8" ht="12.75" customHeight="1">
      <c r="H404" s="75"/>
    </row>
    <row r="405" spans="8:8" ht="12.75" customHeight="1">
      <c r="H405" s="75"/>
    </row>
    <row r="406" spans="8:8" ht="12.75" customHeight="1">
      <c r="H406" s="75"/>
    </row>
    <row r="407" spans="8:8" ht="12.75" customHeight="1">
      <c r="H407" s="75"/>
    </row>
    <row r="408" spans="8:8" ht="12.75" customHeight="1">
      <c r="H408" s="75"/>
    </row>
    <row r="409" spans="8:8" ht="12.75" customHeight="1">
      <c r="H409" s="75"/>
    </row>
    <row r="410" spans="8:8" ht="12.75" customHeight="1">
      <c r="H410" s="75"/>
    </row>
    <row r="411" spans="8:8" ht="12.75" customHeight="1">
      <c r="H411" s="75"/>
    </row>
    <row r="412" spans="8:8" ht="12.75" customHeight="1">
      <c r="H412" s="75"/>
    </row>
    <row r="413" spans="8:8" ht="12.75" customHeight="1">
      <c r="H413" s="75"/>
    </row>
    <row r="414" spans="8:8" ht="12.75" customHeight="1">
      <c r="H414" s="75"/>
    </row>
    <row r="415" spans="8:8" ht="12.75" customHeight="1">
      <c r="H415" s="75"/>
    </row>
    <row r="416" spans="8:8" ht="12.75" customHeight="1">
      <c r="H416" s="75"/>
    </row>
    <row r="417" spans="8:8" ht="12.75" customHeight="1">
      <c r="H417" s="75"/>
    </row>
    <row r="418" spans="8:8" ht="12.75" customHeight="1">
      <c r="H418" s="75"/>
    </row>
    <row r="419" spans="8:8" ht="12.75" customHeight="1">
      <c r="H419" s="75"/>
    </row>
    <row r="420" spans="8:8" ht="12.75" customHeight="1">
      <c r="H420" s="75"/>
    </row>
    <row r="421" spans="8:8" ht="12.75" customHeight="1">
      <c r="H421" s="75"/>
    </row>
    <row r="422" spans="8:8" ht="12.75" customHeight="1">
      <c r="H422" s="75"/>
    </row>
    <row r="423" spans="8:8" ht="12.75" customHeight="1">
      <c r="H423" s="75"/>
    </row>
    <row r="424" spans="8:8" ht="12.75" customHeight="1">
      <c r="H424" s="75"/>
    </row>
    <row r="425" spans="8:8" ht="12.75" customHeight="1">
      <c r="H425" s="75"/>
    </row>
    <row r="426" spans="8:8" ht="12.75" customHeight="1">
      <c r="H426" s="75"/>
    </row>
    <row r="427" spans="8:8" ht="12.75" customHeight="1">
      <c r="H427" s="75"/>
    </row>
    <row r="428" spans="8:8" ht="12.75" customHeight="1">
      <c r="H428" s="75"/>
    </row>
    <row r="429" spans="8:8" ht="12.75" customHeight="1">
      <c r="H429" s="75"/>
    </row>
    <row r="430" spans="8:8" ht="12.75" customHeight="1">
      <c r="H430" s="75"/>
    </row>
    <row r="431" spans="8:8" ht="12.75" customHeight="1">
      <c r="H431" s="75"/>
    </row>
    <row r="432" spans="8:8" ht="12.75" customHeight="1">
      <c r="H432" s="75"/>
    </row>
    <row r="433" spans="8:8" ht="12.75" customHeight="1">
      <c r="H433" s="75"/>
    </row>
    <row r="434" spans="8:8" ht="12.75" customHeight="1">
      <c r="H434" s="75"/>
    </row>
    <row r="435" spans="8:8" ht="12.75" customHeight="1">
      <c r="H435" s="75"/>
    </row>
    <row r="436" spans="8:8" ht="12.75" customHeight="1">
      <c r="H436" s="75"/>
    </row>
    <row r="437" spans="8:8" ht="12.75" customHeight="1">
      <c r="H437" s="75"/>
    </row>
    <row r="438" spans="8:8" ht="12.75" customHeight="1">
      <c r="H438" s="75"/>
    </row>
    <row r="439" spans="8:8" ht="12.75" customHeight="1">
      <c r="H439" s="75"/>
    </row>
    <row r="440" spans="8:8" ht="12.75" customHeight="1">
      <c r="H440" s="75"/>
    </row>
    <row r="441" spans="8:8" ht="12.75" customHeight="1">
      <c r="H441" s="75"/>
    </row>
    <row r="442" spans="8:8" ht="12.75" customHeight="1">
      <c r="H442" s="75"/>
    </row>
    <row r="443" spans="8:8" ht="12.75" customHeight="1">
      <c r="H443" s="75"/>
    </row>
    <row r="444" spans="8:8" ht="12.75" customHeight="1">
      <c r="H444" s="75"/>
    </row>
    <row r="445" spans="8:8" ht="12.75" customHeight="1">
      <c r="H445" s="75"/>
    </row>
    <row r="446" spans="8:8" ht="12.75" customHeight="1">
      <c r="H446" s="75"/>
    </row>
    <row r="447" spans="8:8" ht="12.75" customHeight="1">
      <c r="H447" s="75"/>
    </row>
    <row r="448" spans="8:8" ht="12.75" customHeight="1">
      <c r="H448" s="75"/>
    </row>
    <row r="449" spans="8:8" ht="12.75" customHeight="1">
      <c r="H449" s="75"/>
    </row>
    <row r="450" spans="8:8" ht="12.75" customHeight="1">
      <c r="H450" s="75"/>
    </row>
    <row r="451" spans="8:8" ht="12.75" customHeight="1">
      <c r="H451" s="75"/>
    </row>
    <row r="452" spans="8:8" ht="12.75" customHeight="1">
      <c r="H452" s="75"/>
    </row>
    <row r="453" spans="8:8" ht="12.75" customHeight="1">
      <c r="H453" s="75"/>
    </row>
    <row r="454" spans="8:8" ht="12.75" customHeight="1">
      <c r="H454" s="75"/>
    </row>
    <row r="455" spans="8:8" ht="12.75" customHeight="1">
      <c r="H455" s="75"/>
    </row>
    <row r="456" spans="8:8" ht="12.75" customHeight="1">
      <c r="H456" s="75"/>
    </row>
    <row r="457" spans="8:8" ht="12.75" customHeight="1">
      <c r="H457" s="75"/>
    </row>
    <row r="458" spans="8:8" ht="12.75" customHeight="1">
      <c r="H458" s="75"/>
    </row>
    <row r="459" spans="8:8" ht="12.75" customHeight="1">
      <c r="H459" s="75"/>
    </row>
    <row r="460" spans="8:8" ht="12.75" customHeight="1">
      <c r="H460" s="75"/>
    </row>
    <row r="461" spans="8:8" ht="12.75" customHeight="1">
      <c r="H461" s="75"/>
    </row>
    <row r="462" spans="8:8" ht="12.75" customHeight="1">
      <c r="H462" s="75"/>
    </row>
    <row r="463" spans="8:8" ht="12.75" customHeight="1">
      <c r="H463" s="75"/>
    </row>
    <row r="464" spans="8:8" ht="12.75" customHeight="1">
      <c r="H464" s="75"/>
    </row>
    <row r="465" spans="8:8" ht="12.75" customHeight="1">
      <c r="H465" s="75"/>
    </row>
    <row r="466" spans="8:8" ht="12.75" customHeight="1">
      <c r="H466" s="75"/>
    </row>
    <row r="467" spans="8:8" ht="12.75" customHeight="1">
      <c r="H467" s="75"/>
    </row>
    <row r="468" spans="8:8" ht="12.75" customHeight="1">
      <c r="H468" s="75"/>
    </row>
    <row r="469" spans="8:8" ht="12.75" customHeight="1">
      <c r="H469" s="75"/>
    </row>
    <row r="470" spans="8:8" ht="12.75" customHeight="1">
      <c r="H470" s="75"/>
    </row>
    <row r="471" spans="8:8" ht="12.75" customHeight="1">
      <c r="H471" s="75"/>
    </row>
    <row r="472" spans="8:8" ht="12.75" customHeight="1">
      <c r="H472" s="75"/>
    </row>
    <row r="473" spans="8:8" ht="12.75" customHeight="1">
      <c r="H473" s="75"/>
    </row>
    <row r="474" spans="8:8" ht="12.75" customHeight="1">
      <c r="H474" s="75"/>
    </row>
    <row r="475" spans="8:8" ht="12.75" customHeight="1">
      <c r="H475" s="75"/>
    </row>
    <row r="476" spans="8:8" ht="12.75" customHeight="1">
      <c r="H476" s="75"/>
    </row>
    <row r="477" spans="8:8" ht="12.75" customHeight="1">
      <c r="H477" s="75"/>
    </row>
    <row r="478" spans="8:8" ht="12.75" customHeight="1">
      <c r="H478" s="75"/>
    </row>
    <row r="479" spans="8:8" ht="12.75" customHeight="1">
      <c r="H479" s="75"/>
    </row>
    <row r="480" spans="8:8" ht="12.75" customHeight="1">
      <c r="H480" s="75"/>
    </row>
    <row r="481" spans="8:8" ht="12.75" customHeight="1">
      <c r="H481" s="75"/>
    </row>
    <row r="482" spans="8:8" ht="12.75" customHeight="1">
      <c r="H482" s="75"/>
    </row>
    <row r="483" spans="8:8" ht="12.75" customHeight="1">
      <c r="H483" s="75"/>
    </row>
    <row r="484" spans="8:8" ht="12.75" customHeight="1">
      <c r="H484" s="75"/>
    </row>
    <row r="485" spans="8:8" ht="12.75" customHeight="1">
      <c r="H485" s="75"/>
    </row>
    <row r="486" spans="8:8" ht="12.75" customHeight="1">
      <c r="H486" s="75"/>
    </row>
    <row r="487" spans="8:8" ht="12.75" customHeight="1">
      <c r="H487" s="75"/>
    </row>
    <row r="488" spans="8:8" ht="12.75" customHeight="1">
      <c r="H488" s="75"/>
    </row>
    <row r="489" spans="8:8" ht="12.75" customHeight="1">
      <c r="H489" s="75"/>
    </row>
    <row r="490" spans="8:8" ht="12.75" customHeight="1">
      <c r="H490" s="75"/>
    </row>
    <row r="491" spans="8:8" ht="12.75" customHeight="1">
      <c r="H491" s="75"/>
    </row>
    <row r="492" spans="8:8" ht="12.75" customHeight="1">
      <c r="H492" s="75"/>
    </row>
    <row r="493" spans="8:8" ht="12.75" customHeight="1">
      <c r="H493" s="75"/>
    </row>
    <row r="494" spans="8:8" ht="12.75" customHeight="1">
      <c r="H494" s="75"/>
    </row>
    <row r="495" spans="8:8" ht="12.75" customHeight="1">
      <c r="H495" s="75"/>
    </row>
    <row r="496" spans="8:8" ht="12.75" customHeight="1">
      <c r="H496" s="75"/>
    </row>
    <row r="497" spans="8:8" ht="12.75" customHeight="1">
      <c r="H497" s="75"/>
    </row>
    <row r="498" spans="8:8" ht="12.75" customHeight="1">
      <c r="H498" s="75"/>
    </row>
    <row r="499" spans="8:8" ht="12.75" customHeight="1">
      <c r="H499" s="75"/>
    </row>
    <row r="500" spans="8:8" ht="12.75" customHeight="1">
      <c r="H500" s="75"/>
    </row>
    <row r="501" spans="8:8" ht="12.75" customHeight="1">
      <c r="H501" s="75"/>
    </row>
    <row r="502" spans="8:8" ht="12.75" customHeight="1">
      <c r="H502" s="75"/>
    </row>
    <row r="503" spans="8:8" ht="12.75" customHeight="1">
      <c r="H503" s="75"/>
    </row>
    <row r="504" spans="8:8" ht="12.75" customHeight="1">
      <c r="H504" s="75"/>
    </row>
    <row r="505" spans="8:8" ht="12.75" customHeight="1">
      <c r="H505" s="75"/>
    </row>
    <row r="506" spans="8:8" ht="12.75" customHeight="1">
      <c r="H506" s="75"/>
    </row>
    <row r="507" spans="8:8" ht="12.75" customHeight="1">
      <c r="H507" s="75"/>
    </row>
    <row r="508" spans="8:8" ht="12.75" customHeight="1">
      <c r="H508" s="75"/>
    </row>
    <row r="509" spans="8:8" ht="12.75" customHeight="1">
      <c r="H509" s="75"/>
    </row>
    <row r="510" spans="8:8" ht="12.75" customHeight="1">
      <c r="H510" s="75"/>
    </row>
    <row r="511" spans="8:8" ht="12.75" customHeight="1">
      <c r="H511" s="75"/>
    </row>
    <row r="512" spans="8:8" ht="12.75" customHeight="1">
      <c r="H512" s="75"/>
    </row>
    <row r="513" spans="8:8" ht="12.75" customHeight="1">
      <c r="H513" s="75"/>
    </row>
    <row r="514" spans="8:8" ht="12.75" customHeight="1">
      <c r="H514" s="75"/>
    </row>
    <row r="515" spans="8:8" ht="12.75" customHeight="1">
      <c r="H515" s="75"/>
    </row>
    <row r="516" spans="8:8" ht="12.75" customHeight="1">
      <c r="H516" s="75"/>
    </row>
    <row r="517" spans="8:8" ht="12.75" customHeight="1">
      <c r="H517" s="75"/>
    </row>
    <row r="518" spans="8:8" ht="12.75" customHeight="1">
      <c r="H518" s="75"/>
    </row>
    <row r="519" spans="8:8" ht="12.75" customHeight="1">
      <c r="H519" s="75"/>
    </row>
    <row r="520" spans="8:8" ht="12.75" customHeight="1">
      <c r="H520" s="75"/>
    </row>
    <row r="521" spans="8:8" ht="12.75" customHeight="1">
      <c r="H521" s="75"/>
    </row>
    <row r="522" spans="8:8" ht="12.75" customHeight="1">
      <c r="H522" s="75"/>
    </row>
    <row r="523" spans="8:8" ht="12.75" customHeight="1">
      <c r="H523" s="75"/>
    </row>
    <row r="524" spans="8:8" ht="12.75" customHeight="1">
      <c r="H524" s="75"/>
    </row>
    <row r="525" spans="8:8" ht="12.75" customHeight="1">
      <c r="H525" s="75"/>
    </row>
    <row r="526" spans="8:8" ht="12.75" customHeight="1">
      <c r="H526" s="75"/>
    </row>
    <row r="527" spans="8:8" ht="12.75" customHeight="1">
      <c r="H527" s="75"/>
    </row>
    <row r="528" spans="8:8" ht="12.75" customHeight="1">
      <c r="H528" s="75"/>
    </row>
    <row r="529" spans="8:8" ht="12.75" customHeight="1">
      <c r="H529" s="75"/>
    </row>
    <row r="530" spans="8:8" ht="12.75" customHeight="1">
      <c r="H530" s="75"/>
    </row>
    <row r="531" spans="8:8" ht="12.75" customHeight="1">
      <c r="H531" s="75"/>
    </row>
    <row r="532" spans="8:8" ht="12.75" customHeight="1">
      <c r="H532" s="75"/>
    </row>
    <row r="533" spans="8:8" ht="12.75" customHeight="1">
      <c r="H533" s="75"/>
    </row>
    <row r="534" spans="8:8" ht="12.75" customHeight="1">
      <c r="H534" s="75"/>
    </row>
    <row r="535" spans="8:8" ht="12.75" customHeight="1">
      <c r="H535" s="75"/>
    </row>
    <row r="536" spans="8:8" ht="12.75" customHeight="1">
      <c r="H536" s="75"/>
    </row>
    <row r="537" spans="8:8" ht="12.75" customHeight="1">
      <c r="H537" s="75"/>
    </row>
    <row r="538" spans="8:8" ht="12.75" customHeight="1">
      <c r="H538" s="75"/>
    </row>
    <row r="539" spans="8:8" ht="12.75" customHeight="1">
      <c r="H539" s="75"/>
    </row>
    <row r="540" spans="8:8" ht="12.75" customHeight="1">
      <c r="H540" s="75"/>
    </row>
    <row r="541" spans="8:8" ht="12.75" customHeight="1">
      <c r="H541" s="75"/>
    </row>
    <row r="542" spans="8:8" ht="12.75" customHeight="1">
      <c r="H542" s="75"/>
    </row>
    <row r="543" spans="8:8" ht="12.75" customHeight="1">
      <c r="H543" s="75"/>
    </row>
    <row r="544" spans="8:8" ht="12.75" customHeight="1">
      <c r="H544" s="75"/>
    </row>
    <row r="545" spans="8:8" ht="12.75" customHeight="1">
      <c r="H545" s="75"/>
    </row>
    <row r="546" spans="8:8" ht="12.75" customHeight="1">
      <c r="H546" s="75"/>
    </row>
    <row r="547" spans="8:8" ht="12.75" customHeight="1">
      <c r="H547" s="75"/>
    </row>
    <row r="548" spans="8:8" ht="12.75" customHeight="1">
      <c r="H548" s="75"/>
    </row>
    <row r="549" spans="8:8" ht="12.75" customHeight="1">
      <c r="H549" s="75"/>
    </row>
    <row r="550" spans="8:8" ht="12.75" customHeight="1">
      <c r="H550" s="75"/>
    </row>
    <row r="551" spans="8:8" ht="12.75" customHeight="1">
      <c r="H551" s="75"/>
    </row>
    <row r="552" spans="8:8" ht="12.75" customHeight="1">
      <c r="H552" s="75"/>
    </row>
    <row r="553" spans="8:8" ht="12.75" customHeight="1">
      <c r="H553" s="75"/>
    </row>
    <row r="554" spans="8:8" ht="12.75" customHeight="1">
      <c r="H554" s="75"/>
    </row>
    <row r="555" spans="8:8" ht="12.75" customHeight="1">
      <c r="H555" s="75"/>
    </row>
    <row r="556" spans="8:8" ht="12.75" customHeight="1">
      <c r="H556" s="75"/>
    </row>
    <row r="557" spans="8:8" ht="12.75" customHeight="1">
      <c r="H557" s="75"/>
    </row>
    <row r="558" spans="8:8" ht="12.75" customHeight="1">
      <c r="H558" s="75"/>
    </row>
    <row r="559" spans="8:8" ht="12.75" customHeight="1">
      <c r="H559" s="75"/>
    </row>
    <row r="560" spans="8:8" ht="12.75" customHeight="1">
      <c r="H560" s="75"/>
    </row>
    <row r="561" spans="8:8" ht="12.75" customHeight="1">
      <c r="H561" s="75"/>
    </row>
    <row r="562" spans="8:8" ht="12.75" customHeight="1">
      <c r="H562" s="75"/>
    </row>
    <row r="563" spans="8:8" ht="12.75" customHeight="1">
      <c r="H563" s="75"/>
    </row>
    <row r="564" spans="8:8" ht="12.75" customHeight="1">
      <c r="H564" s="75"/>
    </row>
    <row r="565" spans="8:8" ht="12.75" customHeight="1">
      <c r="H565" s="75"/>
    </row>
    <row r="566" spans="8:8" ht="12.75" customHeight="1">
      <c r="H566" s="75"/>
    </row>
    <row r="567" spans="8:8" ht="12.75" customHeight="1">
      <c r="H567" s="75"/>
    </row>
    <row r="568" spans="8:8" ht="12.75" customHeight="1">
      <c r="H568" s="75"/>
    </row>
    <row r="569" spans="8:8" ht="12.75" customHeight="1">
      <c r="H569" s="75"/>
    </row>
    <row r="570" spans="8:8" ht="12.75" customHeight="1">
      <c r="H570" s="75"/>
    </row>
    <row r="571" spans="8:8" ht="12.75" customHeight="1">
      <c r="H571" s="75"/>
    </row>
    <row r="572" spans="8:8" ht="12.75" customHeight="1">
      <c r="H572" s="75"/>
    </row>
    <row r="573" spans="8:8" ht="12.75" customHeight="1">
      <c r="H573" s="75"/>
    </row>
    <row r="574" spans="8:8" ht="12.75" customHeight="1">
      <c r="H574" s="75"/>
    </row>
    <row r="575" spans="8:8" ht="12.75" customHeight="1">
      <c r="H575" s="75"/>
    </row>
    <row r="576" spans="8:8" ht="12.75" customHeight="1">
      <c r="H576" s="75"/>
    </row>
    <row r="577" spans="8:8" ht="12.75" customHeight="1">
      <c r="H577" s="75"/>
    </row>
    <row r="578" spans="8:8" ht="12.75" customHeight="1">
      <c r="H578" s="75"/>
    </row>
    <row r="579" spans="8:8" ht="12.75" customHeight="1">
      <c r="H579" s="75"/>
    </row>
    <row r="580" spans="8:8" ht="12.75" customHeight="1">
      <c r="H580" s="75"/>
    </row>
    <row r="581" spans="8:8" ht="12.75" customHeight="1">
      <c r="H581" s="75"/>
    </row>
    <row r="582" spans="8:8" ht="12.75" customHeight="1">
      <c r="H582" s="75"/>
    </row>
    <row r="583" spans="8:8" ht="12.75" customHeight="1">
      <c r="H583" s="75"/>
    </row>
    <row r="584" spans="8:8" ht="12.75" customHeight="1">
      <c r="H584" s="75"/>
    </row>
    <row r="585" spans="8:8" ht="12.75" customHeight="1">
      <c r="H585" s="75"/>
    </row>
    <row r="586" spans="8:8" ht="12.75" customHeight="1">
      <c r="H586" s="75"/>
    </row>
    <row r="587" spans="8:8" ht="12.75" customHeight="1">
      <c r="H587" s="75"/>
    </row>
    <row r="588" spans="8:8" ht="12.75" customHeight="1">
      <c r="H588" s="75"/>
    </row>
    <row r="589" spans="8:8" ht="12.75" customHeight="1">
      <c r="H589" s="75"/>
    </row>
    <row r="590" spans="8:8" ht="12.75" customHeight="1">
      <c r="H590" s="75"/>
    </row>
    <row r="591" spans="8:8" ht="12.75" customHeight="1">
      <c r="H591" s="75"/>
    </row>
    <row r="592" spans="8:8" ht="12.75" customHeight="1">
      <c r="H592" s="75"/>
    </row>
    <row r="593" spans="8:8" ht="12.75" customHeight="1">
      <c r="H593" s="75"/>
    </row>
    <row r="594" spans="8:8" ht="12.75" customHeight="1">
      <c r="H594" s="75"/>
    </row>
    <row r="595" spans="8:8" ht="12.75" customHeight="1">
      <c r="H595" s="75"/>
    </row>
    <row r="596" spans="8:8" ht="12.75" customHeight="1">
      <c r="H596" s="75"/>
    </row>
    <row r="597" spans="8:8" ht="12.75" customHeight="1">
      <c r="H597" s="75"/>
    </row>
    <row r="598" spans="8:8" ht="12.75" customHeight="1">
      <c r="H598" s="75"/>
    </row>
    <row r="599" spans="8:8" ht="12.75" customHeight="1">
      <c r="H599" s="75"/>
    </row>
    <row r="600" spans="8:8" ht="12.75" customHeight="1">
      <c r="H600" s="75"/>
    </row>
    <row r="601" spans="8:8" ht="12.75" customHeight="1">
      <c r="H601" s="75"/>
    </row>
    <row r="602" spans="8:8" ht="12.75" customHeight="1">
      <c r="H602" s="75"/>
    </row>
    <row r="603" spans="8:8" ht="12.75" customHeight="1">
      <c r="H603" s="75"/>
    </row>
    <row r="604" spans="8:8" ht="12.75" customHeight="1">
      <c r="H604" s="75"/>
    </row>
    <row r="605" spans="8:8" ht="12.75" customHeight="1">
      <c r="H605" s="75"/>
    </row>
    <row r="606" spans="8:8" ht="12.75" customHeight="1">
      <c r="H606" s="75"/>
    </row>
    <row r="607" spans="8:8" ht="12.75" customHeight="1">
      <c r="H607" s="75"/>
    </row>
    <row r="608" spans="8:8" ht="12.75" customHeight="1">
      <c r="H608" s="75"/>
    </row>
    <row r="609" spans="8:8" ht="12.75" customHeight="1">
      <c r="H609" s="75"/>
    </row>
    <row r="610" spans="8:8" ht="12.75" customHeight="1">
      <c r="H610" s="75"/>
    </row>
    <row r="611" spans="8:8" ht="12.75" customHeight="1">
      <c r="H611" s="75"/>
    </row>
    <row r="612" spans="8:8" ht="12.75" customHeight="1">
      <c r="H612" s="75"/>
    </row>
    <row r="613" spans="8:8" ht="12.75" customHeight="1">
      <c r="H613" s="75"/>
    </row>
    <row r="614" spans="8:8" ht="12.75" customHeight="1">
      <c r="H614" s="75"/>
    </row>
    <row r="615" spans="8:8" ht="12.75" customHeight="1">
      <c r="H615" s="75"/>
    </row>
    <row r="616" spans="8:8" ht="12.75" customHeight="1">
      <c r="H616" s="75"/>
    </row>
    <row r="617" spans="8:8" ht="12.75" customHeight="1">
      <c r="H617" s="75"/>
    </row>
    <row r="618" spans="8:8" ht="12.75" customHeight="1">
      <c r="H618" s="75"/>
    </row>
    <row r="619" spans="8:8" ht="12.75" customHeight="1">
      <c r="H619" s="75"/>
    </row>
    <row r="620" spans="8:8" ht="12.75" customHeight="1">
      <c r="H620" s="75"/>
    </row>
    <row r="621" spans="8:8" ht="12.75" customHeight="1">
      <c r="H621" s="75"/>
    </row>
    <row r="622" spans="8:8" ht="12.75" customHeight="1">
      <c r="H622" s="75"/>
    </row>
    <row r="623" spans="8:8" ht="12.75" customHeight="1">
      <c r="H623" s="75"/>
    </row>
    <row r="624" spans="8:8" ht="12.75" customHeight="1">
      <c r="H624" s="75"/>
    </row>
    <row r="625" spans="8:8" ht="12.75" customHeight="1">
      <c r="H625" s="75"/>
    </row>
    <row r="626" spans="8:8" ht="12.75" customHeight="1">
      <c r="H626" s="75"/>
    </row>
    <row r="627" spans="8:8" ht="12.75" customHeight="1">
      <c r="H627" s="75"/>
    </row>
    <row r="628" spans="8:8" ht="12.75" customHeight="1">
      <c r="H628" s="75"/>
    </row>
    <row r="629" spans="8:8" ht="12.75" customHeight="1">
      <c r="H629" s="75"/>
    </row>
    <row r="630" spans="8:8" ht="12.75" customHeight="1">
      <c r="H630" s="75"/>
    </row>
    <row r="631" spans="8:8" ht="12.75" customHeight="1">
      <c r="H631" s="75"/>
    </row>
    <row r="632" spans="8:8" ht="12.75" customHeight="1">
      <c r="H632" s="75"/>
    </row>
    <row r="633" spans="8:8" ht="12.75" customHeight="1">
      <c r="H633" s="75"/>
    </row>
    <row r="634" spans="8:8" ht="12.75" customHeight="1">
      <c r="H634" s="75"/>
    </row>
    <row r="635" spans="8:8" ht="12.75" customHeight="1">
      <c r="H635" s="75"/>
    </row>
    <row r="636" spans="8:8" ht="12.75" customHeight="1">
      <c r="H636" s="75"/>
    </row>
    <row r="637" spans="8:8" ht="12.75" customHeight="1">
      <c r="H637" s="75"/>
    </row>
    <row r="638" spans="8:8" ht="12.75" customHeight="1">
      <c r="H638" s="75"/>
    </row>
    <row r="639" spans="8:8" ht="12.75" customHeight="1">
      <c r="H639" s="75"/>
    </row>
    <row r="640" spans="8:8" ht="12.75" customHeight="1">
      <c r="H640" s="75"/>
    </row>
    <row r="641" spans="8:8" ht="12.75" customHeight="1">
      <c r="H641" s="75"/>
    </row>
    <row r="642" spans="8:8" ht="12.75" customHeight="1">
      <c r="H642" s="75"/>
    </row>
    <row r="643" spans="8:8" ht="12.75" customHeight="1">
      <c r="H643" s="75"/>
    </row>
    <row r="644" spans="8:8" ht="12.75" customHeight="1">
      <c r="H644" s="75"/>
    </row>
    <row r="645" spans="8:8" ht="12.75" customHeight="1">
      <c r="H645" s="75"/>
    </row>
    <row r="646" spans="8:8" ht="12.75" customHeight="1">
      <c r="H646" s="75"/>
    </row>
    <row r="647" spans="8:8" ht="12.75" customHeight="1">
      <c r="H647" s="75"/>
    </row>
    <row r="648" spans="8:8" ht="12.75" customHeight="1">
      <c r="H648" s="75"/>
    </row>
    <row r="649" spans="8:8" ht="12.75" customHeight="1">
      <c r="H649" s="75"/>
    </row>
    <row r="650" spans="8:8" ht="12.75" customHeight="1">
      <c r="H650" s="75"/>
    </row>
    <row r="651" spans="8:8" ht="12.75" customHeight="1">
      <c r="H651" s="75"/>
    </row>
    <row r="652" spans="8:8" ht="12.75" customHeight="1">
      <c r="H652" s="75"/>
    </row>
    <row r="653" spans="8:8" ht="12.75" customHeight="1">
      <c r="H653" s="75"/>
    </row>
    <row r="654" spans="8:8" ht="12.75" customHeight="1">
      <c r="H654" s="75"/>
    </row>
    <row r="655" spans="8:8" ht="12.75" customHeight="1">
      <c r="H655" s="75"/>
    </row>
    <row r="656" spans="8:8" ht="12.75" customHeight="1">
      <c r="H656" s="75"/>
    </row>
    <row r="657" spans="8:8" ht="12.75" customHeight="1">
      <c r="H657" s="75"/>
    </row>
    <row r="658" spans="8:8" ht="12.75" customHeight="1">
      <c r="H658" s="75"/>
    </row>
    <row r="659" spans="8:8" ht="12.75" customHeight="1">
      <c r="H659" s="75"/>
    </row>
    <row r="660" spans="8:8" ht="12.75" customHeight="1">
      <c r="H660" s="75"/>
    </row>
    <row r="661" spans="8:8" ht="12.75" customHeight="1">
      <c r="H661" s="75"/>
    </row>
    <row r="662" spans="8:8" ht="12.75" customHeight="1">
      <c r="H662" s="75"/>
    </row>
    <row r="663" spans="8:8" ht="12.75" customHeight="1">
      <c r="H663" s="75"/>
    </row>
    <row r="664" spans="8:8" ht="12.75" customHeight="1">
      <c r="H664" s="75"/>
    </row>
    <row r="665" spans="8:8" ht="12.75" customHeight="1">
      <c r="H665" s="75"/>
    </row>
    <row r="666" spans="8:8" ht="12.75" customHeight="1">
      <c r="H666" s="75"/>
    </row>
    <row r="667" spans="8:8" ht="12.75" customHeight="1">
      <c r="H667" s="75"/>
    </row>
    <row r="668" spans="8:8" ht="12.75" customHeight="1">
      <c r="H668" s="75"/>
    </row>
    <row r="669" spans="8:8" ht="12.75" customHeight="1">
      <c r="H669" s="75"/>
    </row>
    <row r="670" spans="8:8" ht="12.75" customHeight="1">
      <c r="H670" s="75"/>
    </row>
    <row r="671" spans="8:8" ht="12.75" customHeight="1">
      <c r="H671" s="75"/>
    </row>
    <row r="672" spans="8:8" ht="12.75" customHeight="1">
      <c r="H672" s="75"/>
    </row>
    <row r="673" spans="8:8" ht="12.75" customHeight="1">
      <c r="H673" s="75"/>
    </row>
    <row r="674" spans="8:8" ht="12.75" customHeight="1">
      <c r="H674" s="75"/>
    </row>
    <row r="675" spans="8:8" ht="12.75" customHeight="1">
      <c r="H675" s="75"/>
    </row>
    <row r="676" spans="8:8" ht="12.75" customHeight="1">
      <c r="H676" s="75"/>
    </row>
    <row r="677" spans="8:8" ht="12.75" customHeight="1">
      <c r="H677" s="75"/>
    </row>
    <row r="678" spans="8:8" ht="12.75" customHeight="1">
      <c r="H678" s="75"/>
    </row>
    <row r="679" spans="8:8" ht="12.75" customHeight="1">
      <c r="H679" s="75"/>
    </row>
    <row r="680" spans="8:8" ht="12.75" customHeight="1">
      <c r="H680" s="75"/>
    </row>
    <row r="681" spans="8:8" ht="12.75" customHeight="1">
      <c r="H681" s="75"/>
    </row>
    <row r="682" spans="8:8" ht="12.75" customHeight="1">
      <c r="H682" s="75"/>
    </row>
    <row r="683" spans="8:8" ht="12.75" customHeight="1">
      <c r="H683" s="75"/>
    </row>
    <row r="684" spans="8:8" ht="12.75" customHeight="1">
      <c r="H684" s="75"/>
    </row>
    <row r="685" spans="8:8" ht="12.75" customHeight="1">
      <c r="H685" s="75"/>
    </row>
    <row r="686" spans="8:8" ht="12.75" customHeight="1">
      <c r="H686" s="75"/>
    </row>
    <row r="687" spans="8:8" ht="12.75" customHeight="1">
      <c r="H687" s="75"/>
    </row>
    <row r="688" spans="8:8" ht="12.75" customHeight="1">
      <c r="H688" s="75"/>
    </row>
    <row r="689" spans="8:8" ht="12.75" customHeight="1">
      <c r="H689" s="75"/>
    </row>
    <row r="690" spans="8:8" ht="12.75" customHeight="1">
      <c r="H690" s="75"/>
    </row>
    <row r="691" spans="8:8" ht="12.75" customHeight="1">
      <c r="H691" s="75"/>
    </row>
    <row r="692" spans="8:8" ht="12.75" customHeight="1">
      <c r="H692" s="75"/>
    </row>
    <row r="693" spans="8:8" ht="12.75" customHeight="1">
      <c r="H693" s="75"/>
    </row>
    <row r="694" spans="8:8" ht="12.75" customHeight="1">
      <c r="H694" s="75"/>
    </row>
    <row r="695" spans="8:8" ht="12.75" customHeight="1">
      <c r="H695" s="75"/>
    </row>
    <row r="696" spans="8:8" ht="12.75" customHeight="1">
      <c r="H696" s="75"/>
    </row>
    <row r="697" spans="8:8" ht="12.75" customHeight="1">
      <c r="H697" s="75"/>
    </row>
    <row r="698" spans="8:8" ht="12.75" customHeight="1">
      <c r="H698" s="75"/>
    </row>
    <row r="699" spans="8:8" ht="12.75" customHeight="1">
      <c r="H699" s="75"/>
    </row>
    <row r="700" spans="8:8" ht="12.75" customHeight="1">
      <c r="H700" s="75"/>
    </row>
    <row r="701" spans="8:8" ht="12.75" customHeight="1">
      <c r="H701" s="75"/>
    </row>
    <row r="702" spans="8:8" ht="12.75" customHeight="1">
      <c r="H702" s="75"/>
    </row>
    <row r="703" spans="8:8" ht="12.75" customHeight="1">
      <c r="H703" s="75"/>
    </row>
    <row r="704" spans="8:8" ht="12.75" customHeight="1">
      <c r="H704" s="75"/>
    </row>
    <row r="705" spans="8:8" ht="12.75" customHeight="1">
      <c r="H705" s="75"/>
    </row>
    <row r="706" spans="8:8" ht="12.75" customHeight="1">
      <c r="H706" s="75"/>
    </row>
    <row r="707" spans="8:8" ht="12.75" customHeight="1">
      <c r="H707" s="75"/>
    </row>
    <row r="708" spans="8:8" ht="12.75" customHeight="1">
      <c r="H708" s="75"/>
    </row>
    <row r="709" spans="8:8" ht="12.75" customHeight="1">
      <c r="H709" s="75"/>
    </row>
    <row r="710" spans="8:8" ht="12.75" customHeight="1">
      <c r="H710" s="75"/>
    </row>
    <row r="711" spans="8:8" ht="12.75" customHeight="1">
      <c r="H711" s="75"/>
    </row>
    <row r="712" spans="8:8" ht="12.75" customHeight="1">
      <c r="H712" s="75"/>
    </row>
    <row r="713" spans="8:8" ht="12.75" customHeight="1">
      <c r="H713" s="75"/>
    </row>
    <row r="714" spans="8:8" ht="12.75" customHeight="1">
      <c r="H714" s="75"/>
    </row>
    <row r="715" spans="8:8" ht="12.75" customHeight="1">
      <c r="H715" s="75"/>
    </row>
    <row r="716" spans="8:8" ht="12.75" customHeight="1">
      <c r="H716" s="75"/>
    </row>
    <row r="717" spans="8:8" ht="12.75" customHeight="1">
      <c r="H717" s="75"/>
    </row>
    <row r="718" spans="8:8" ht="12.75" customHeight="1">
      <c r="H718" s="75"/>
    </row>
    <row r="719" spans="8:8" ht="12.75" customHeight="1">
      <c r="H719" s="75"/>
    </row>
    <row r="720" spans="8:8" ht="12.75" customHeight="1">
      <c r="H720" s="75"/>
    </row>
    <row r="721" spans="8:8" ht="12.75" customHeight="1">
      <c r="H721" s="75"/>
    </row>
    <row r="722" spans="8:8" ht="12.75" customHeight="1">
      <c r="H722" s="75"/>
    </row>
    <row r="723" spans="8:8" ht="12.75" customHeight="1">
      <c r="H723" s="75"/>
    </row>
    <row r="724" spans="8:8" ht="12.75" customHeight="1">
      <c r="H724" s="75"/>
    </row>
    <row r="725" spans="8:8" ht="12.75" customHeight="1">
      <c r="H725" s="75"/>
    </row>
    <row r="726" spans="8:8" ht="12.75" customHeight="1">
      <c r="H726" s="75"/>
    </row>
    <row r="727" spans="8:8" ht="12.75" customHeight="1">
      <c r="H727" s="75"/>
    </row>
    <row r="728" spans="8:8" ht="12.75" customHeight="1">
      <c r="H728" s="75"/>
    </row>
    <row r="729" spans="8:8" ht="12.75" customHeight="1">
      <c r="H729" s="75"/>
    </row>
    <row r="730" spans="8:8" ht="12.75" customHeight="1">
      <c r="H730" s="75"/>
    </row>
    <row r="731" spans="8:8" ht="12.75" customHeight="1">
      <c r="H731" s="75"/>
    </row>
    <row r="732" spans="8:8" ht="12.75" customHeight="1">
      <c r="H732" s="75"/>
    </row>
    <row r="733" spans="8:8" ht="12.75" customHeight="1">
      <c r="H733" s="75"/>
    </row>
    <row r="734" spans="8:8" ht="12.75" customHeight="1">
      <c r="H734" s="75"/>
    </row>
    <row r="735" spans="8:8" ht="12.75" customHeight="1">
      <c r="H735" s="75"/>
    </row>
    <row r="736" spans="8:8" ht="12.75" customHeight="1">
      <c r="H736" s="75"/>
    </row>
    <row r="737" spans="8:8" ht="12.75" customHeight="1">
      <c r="H737" s="75"/>
    </row>
    <row r="738" spans="8:8" ht="12.75" customHeight="1">
      <c r="H738" s="75"/>
    </row>
    <row r="739" spans="8:8" ht="12.75" customHeight="1">
      <c r="H739" s="75"/>
    </row>
    <row r="740" spans="8:8" ht="12.75" customHeight="1">
      <c r="H740" s="75"/>
    </row>
    <row r="741" spans="8:8" ht="12.75" customHeight="1">
      <c r="H741" s="75"/>
    </row>
    <row r="742" spans="8:8" ht="12.75" customHeight="1">
      <c r="H742" s="75"/>
    </row>
    <row r="743" spans="8:8" ht="12.75" customHeight="1">
      <c r="H743" s="75"/>
    </row>
    <row r="744" spans="8:8" ht="12.75" customHeight="1">
      <c r="H744" s="75"/>
    </row>
    <row r="745" spans="8:8" ht="12.75" customHeight="1">
      <c r="H745" s="75"/>
    </row>
    <row r="746" spans="8:8" ht="12.75" customHeight="1">
      <c r="H746" s="75"/>
    </row>
    <row r="747" spans="8:8" ht="12.75" customHeight="1">
      <c r="H747" s="75"/>
    </row>
    <row r="748" spans="8:8" ht="12.75" customHeight="1">
      <c r="H748" s="75"/>
    </row>
    <row r="749" spans="8:8" ht="12.75" customHeight="1">
      <c r="H749" s="75"/>
    </row>
    <row r="750" spans="8:8" ht="12.75" customHeight="1">
      <c r="H750" s="75"/>
    </row>
    <row r="751" spans="8:8" ht="12.75" customHeight="1">
      <c r="H751" s="75"/>
    </row>
    <row r="752" spans="8:8" ht="12.75" customHeight="1">
      <c r="H752" s="75"/>
    </row>
    <row r="753" spans="8:8" ht="12.75" customHeight="1">
      <c r="H753" s="75"/>
    </row>
    <row r="754" spans="8:8" ht="12.75" customHeight="1">
      <c r="H754" s="75"/>
    </row>
    <row r="755" spans="8:8" ht="12.75" customHeight="1">
      <c r="H755" s="75"/>
    </row>
    <row r="756" spans="8:8" ht="12.75" customHeight="1">
      <c r="H756" s="75"/>
    </row>
    <row r="757" spans="8:8" ht="12.75" customHeight="1">
      <c r="H757" s="75"/>
    </row>
    <row r="758" spans="8:8" ht="12.75" customHeight="1">
      <c r="H758" s="75"/>
    </row>
    <row r="759" spans="8:8" ht="12.75" customHeight="1">
      <c r="H759" s="75"/>
    </row>
    <row r="760" spans="8:8" ht="12.75" customHeight="1">
      <c r="H760" s="75"/>
    </row>
    <row r="761" spans="8:8" ht="12.75" customHeight="1">
      <c r="H761" s="75"/>
    </row>
    <row r="762" spans="8:8" ht="12.75" customHeight="1">
      <c r="H762" s="75"/>
    </row>
    <row r="763" spans="8:8" ht="12.75" customHeight="1">
      <c r="H763" s="75"/>
    </row>
    <row r="764" spans="8:8" ht="12.75" customHeight="1">
      <c r="H764" s="75"/>
    </row>
    <row r="765" spans="8:8" ht="12.75" customHeight="1">
      <c r="H765" s="75"/>
    </row>
    <row r="766" spans="8:8" ht="12.75" customHeight="1">
      <c r="H766" s="75"/>
    </row>
    <row r="767" spans="8:8" ht="12.75" customHeight="1">
      <c r="H767" s="75"/>
    </row>
    <row r="768" spans="8:8" ht="12.75" customHeight="1">
      <c r="H768" s="75"/>
    </row>
    <row r="769" spans="8:8" ht="12.75" customHeight="1">
      <c r="H769" s="75"/>
    </row>
    <row r="770" spans="8:8" ht="12.75" customHeight="1">
      <c r="H770" s="75"/>
    </row>
    <row r="771" spans="8:8" ht="12.75" customHeight="1">
      <c r="H771" s="75"/>
    </row>
    <row r="772" spans="8:8" ht="12.75" customHeight="1">
      <c r="H772" s="75"/>
    </row>
    <row r="773" spans="8:8" ht="12.75" customHeight="1">
      <c r="H773" s="75"/>
    </row>
    <row r="774" spans="8:8" ht="12.75" customHeight="1">
      <c r="H774" s="75"/>
    </row>
    <row r="775" spans="8:8" ht="12.75" customHeight="1">
      <c r="H775" s="75"/>
    </row>
    <row r="776" spans="8:8" ht="12.75" customHeight="1">
      <c r="H776" s="75"/>
    </row>
    <row r="777" spans="8:8" ht="12.75" customHeight="1">
      <c r="H777" s="75"/>
    </row>
    <row r="778" spans="8:8" ht="12.75" customHeight="1">
      <c r="H778" s="75"/>
    </row>
    <row r="779" spans="8:8" ht="12.75" customHeight="1">
      <c r="H779" s="75"/>
    </row>
    <row r="780" spans="8:8" ht="12.75" customHeight="1">
      <c r="H780" s="75"/>
    </row>
    <row r="781" spans="8:8" ht="12.75" customHeight="1">
      <c r="H781" s="75"/>
    </row>
    <row r="782" spans="8:8" ht="12.75" customHeight="1">
      <c r="H782" s="75"/>
    </row>
    <row r="783" spans="8:8" ht="12.75" customHeight="1">
      <c r="H783" s="75"/>
    </row>
    <row r="784" spans="8:8" ht="12.75" customHeight="1">
      <c r="H784" s="75"/>
    </row>
    <row r="785" spans="8:8" ht="12.75" customHeight="1">
      <c r="H785" s="75"/>
    </row>
    <row r="786" spans="8:8" ht="12.75" customHeight="1">
      <c r="H786" s="75"/>
    </row>
    <row r="787" spans="8:8" ht="12.75" customHeight="1">
      <c r="H787" s="75"/>
    </row>
    <row r="788" spans="8:8" ht="12.75" customHeight="1">
      <c r="H788" s="75"/>
    </row>
    <row r="789" spans="8:8" ht="12.75" customHeight="1">
      <c r="H789" s="75"/>
    </row>
    <row r="790" spans="8:8" ht="12.75" customHeight="1">
      <c r="H790" s="75"/>
    </row>
    <row r="791" spans="8:8" ht="12.75" customHeight="1">
      <c r="H791" s="75"/>
    </row>
    <row r="792" spans="8:8" ht="12.75" customHeight="1">
      <c r="H792" s="75"/>
    </row>
    <row r="793" spans="8:8" ht="12.75" customHeight="1">
      <c r="H793" s="75"/>
    </row>
    <row r="794" spans="8:8" ht="12.75" customHeight="1">
      <c r="H794" s="75"/>
    </row>
    <row r="795" spans="8:8" ht="12.75" customHeight="1">
      <c r="H795" s="75"/>
    </row>
    <row r="796" spans="8:8" ht="12.75" customHeight="1">
      <c r="H796" s="75"/>
    </row>
    <row r="797" spans="8:8" ht="12.75" customHeight="1">
      <c r="H797" s="75"/>
    </row>
    <row r="798" spans="8:8" ht="12.75" customHeight="1">
      <c r="H798" s="75"/>
    </row>
    <row r="799" spans="8:8" ht="12.75" customHeight="1">
      <c r="H799" s="75"/>
    </row>
    <row r="800" spans="8:8" ht="12.75" customHeight="1">
      <c r="H800" s="75"/>
    </row>
    <row r="801" spans="8:8" ht="12.75" customHeight="1">
      <c r="H801" s="75"/>
    </row>
    <row r="802" spans="8:8" ht="12.75" customHeight="1">
      <c r="H802" s="75"/>
    </row>
    <row r="803" spans="8:8" ht="12.75" customHeight="1">
      <c r="H803" s="75"/>
    </row>
    <row r="804" spans="8:8" ht="12.75" customHeight="1">
      <c r="H804" s="75"/>
    </row>
    <row r="805" spans="8:8" ht="12.75" customHeight="1">
      <c r="H805" s="75"/>
    </row>
    <row r="806" spans="8:8" ht="12.75" customHeight="1">
      <c r="H806" s="75"/>
    </row>
    <row r="807" spans="8:8" ht="12.75" customHeight="1">
      <c r="H807" s="75"/>
    </row>
    <row r="808" spans="8:8" ht="12.75" customHeight="1">
      <c r="H808" s="75"/>
    </row>
    <row r="809" spans="8:8" ht="12.75" customHeight="1">
      <c r="H809" s="75"/>
    </row>
    <row r="810" spans="8:8" ht="12.75" customHeight="1">
      <c r="H810" s="75"/>
    </row>
    <row r="811" spans="8:8" ht="12.75" customHeight="1">
      <c r="H811" s="75"/>
    </row>
    <row r="812" spans="8:8" ht="12.75" customHeight="1">
      <c r="H812" s="75"/>
    </row>
    <row r="813" spans="8:8" ht="12.75" customHeight="1">
      <c r="H813" s="75"/>
    </row>
    <row r="814" spans="8:8" ht="12.75" customHeight="1">
      <c r="H814" s="75"/>
    </row>
    <row r="815" spans="8:8" ht="12.75" customHeight="1">
      <c r="H815" s="75"/>
    </row>
    <row r="816" spans="8:8" ht="12.75" customHeight="1">
      <c r="H816" s="75"/>
    </row>
    <row r="817" spans="8:8" ht="12.75" customHeight="1">
      <c r="H817" s="75"/>
    </row>
    <row r="818" spans="8:8" ht="12.75" customHeight="1">
      <c r="H818" s="75"/>
    </row>
    <row r="819" spans="8:8" ht="12.75" customHeight="1">
      <c r="H819" s="75"/>
    </row>
    <row r="820" spans="8:8" ht="12.75" customHeight="1">
      <c r="H820" s="75"/>
    </row>
    <row r="821" spans="8:8" ht="12.75" customHeight="1">
      <c r="H821" s="75"/>
    </row>
    <row r="822" spans="8:8" ht="12.75" customHeight="1">
      <c r="H822" s="75"/>
    </row>
    <row r="823" spans="8:8" ht="12.75" customHeight="1">
      <c r="H823" s="75"/>
    </row>
    <row r="824" spans="8:8" ht="12.75" customHeight="1">
      <c r="H824" s="75"/>
    </row>
    <row r="825" spans="8:8" ht="12.75" customHeight="1">
      <c r="H825" s="75"/>
    </row>
    <row r="826" spans="8:8" ht="12.75" customHeight="1">
      <c r="H826" s="75"/>
    </row>
    <row r="827" spans="8:8" ht="12.75" customHeight="1">
      <c r="H827" s="75"/>
    </row>
    <row r="828" spans="8:8" ht="12.75" customHeight="1">
      <c r="H828" s="75"/>
    </row>
    <row r="829" spans="8:8" ht="12.75" customHeight="1">
      <c r="H829" s="75"/>
    </row>
    <row r="830" spans="8:8" ht="12.75" customHeight="1">
      <c r="H830" s="75"/>
    </row>
    <row r="831" spans="8:8" ht="12.75" customHeight="1">
      <c r="H831" s="75"/>
    </row>
    <row r="832" spans="8:8" ht="12.75" customHeight="1">
      <c r="H832" s="75"/>
    </row>
    <row r="833" spans="8:8" ht="12.75" customHeight="1">
      <c r="H833" s="75"/>
    </row>
    <row r="834" spans="8:8" ht="12.75" customHeight="1">
      <c r="H834" s="75"/>
    </row>
    <row r="835" spans="8:8" ht="12.75" customHeight="1">
      <c r="H835" s="75"/>
    </row>
    <row r="836" spans="8:8" ht="12.75" customHeight="1">
      <c r="H836" s="75"/>
    </row>
    <row r="837" spans="8:8" ht="12.75" customHeight="1">
      <c r="H837" s="75"/>
    </row>
    <row r="838" spans="8:8" ht="12.75" customHeight="1">
      <c r="H838" s="75"/>
    </row>
    <row r="839" spans="8:8" ht="12.75" customHeight="1">
      <c r="H839" s="75"/>
    </row>
    <row r="840" spans="8:8" ht="12.75" customHeight="1">
      <c r="H840" s="75"/>
    </row>
    <row r="841" spans="8:8" ht="12.75" customHeight="1">
      <c r="H841" s="75"/>
    </row>
    <row r="842" spans="8:8" ht="12.75" customHeight="1">
      <c r="H842" s="75"/>
    </row>
    <row r="843" spans="8:8" ht="12.75" customHeight="1">
      <c r="H843" s="75"/>
    </row>
    <row r="844" spans="8:8" ht="12.75" customHeight="1">
      <c r="H844" s="75"/>
    </row>
    <row r="845" spans="8:8" ht="12.75" customHeight="1">
      <c r="H845" s="75"/>
    </row>
    <row r="846" spans="8:8" ht="12.75" customHeight="1">
      <c r="H846" s="75"/>
    </row>
    <row r="847" spans="8:8" ht="12.75" customHeight="1">
      <c r="H847" s="75"/>
    </row>
    <row r="848" spans="8:8" ht="12.75" customHeight="1">
      <c r="H848" s="75"/>
    </row>
    <row r="849" spans="8:8" ht="12.75" customHeight="1">
      <c r="H849" s="75"/>
    </row>
    <row r="850" spans="8:8" ht="12.75" customHeight="1">
      <c r="H850" s="75"/>
    </row>
    <row r="851" spans="8:8" ht="12.75" customHeight="1">
      <c r="H851" s="75"/>
    </row>
    <row r="852" spans="8:8" ht="12.75" customHeight="1">
      <c r="H852" s="75"/>
    </row>
    <row r="853" spans="8:8" ht="12.75" customHeight="1">
      <c r="H853" s="75"/>
    </row>
    <row r="854" spans="8:8" ht="12.75" customHeight="1">
      <c r="H854" s="75"/>
    </row>
    <row r="855" spans="8:8" ht="12.75" customHeight="1">
      <c r="H855" s="75"/>
    </row>
    <row r="856" spans="8:8" ht="12.75" customHeight="1">
      <c r="H856" s="75"/>
    </row>
    <row r="857" spans="8:8" ht="12.75" customHeight="1">
      <c r="H857" s="75"/>
    </row>
    <row r="858" spans="8:8" ht="12.75" customHeight="1">
      <c r="H858" s="75"/>
    </row>
    <row r="859" spans="8:8" ht="12.75" customHeight="1">
      <c r="H859" s="75"/>
    </row>
    <row r="860" spans="8:8" ht="12.75" customHeight="1">
      <c r="H860" s="75"/>
    </row>
    <row r="861" spans="8:8" ht="12.75" customHeight="1">
      <c r="H861" s="75"/>
    </row>
    <row r="862" spans="8:8" ht="12.75" customHeight="1">
      <c r="H862" s="75"/>
    </row>
    <row r="863" spans="8:8" ht="12.75" customHeight="1">
      <c r="H863" s="75"/>
    </row>
    <row r="864" spans="8:8" ht="12.75" customHeight="1">
      <c r="H864" s="75"/>
    </row>
    <row r="865" spans="8:8" ht="12.75" customHeight="1">
      <c r="H865" s="75"/>
    </row>
    <row r="866" spans="8:8" ht="12.75" customHeight="1">
      <c r="H866" s="75"/>
    </row>
    <row r="867" spans="8:8" ht="12.75" customHeight="1">
      <c r="H867" s="75"/>
    </row>
    <row r="868" spans="8:8" ht="12.75" customHeight="1">
      <c r="H868" s="75"/>
    </row>
    <row r="869" spans="8:8" ht="12.75" customHeight="1">
      <c r="H869" s="75"/>
    </row>
    <row r="870" spans="8:8" ht="12.75" customHeight="1">
      <c r="H870" s="75"/>
    </row>
    <row r="871" spans="8:8" ht="12.75" customHeight="1">
      <c r="H871" s="75"/>
    </row>
    <row r="872" spans="8:8" ht="12.75" customHeight="1">
      <c r="H872" s="75"/>
    </row>
    <row r="873" spans="8:8" ht="12.75" customHeight="1">
      <c r="H873" s="75"/>
    </row>
    <row r="874" spans="8:8" ht="12.75" customHeight="1">
      <c r="H874" s="75"/>
    </row>
    <row r="875" spans="8:8" ht="12.75" customHeight="1">
      <c r="H875" s="75"/>
    </row>
    <row r="876" spans="8:8" ht="12.75" customHeight="1">
      <c r="H876" s="75"/>
    </row>
    <row r="877" spans="8:8" ht="12.75" customHeight="1">
      <c r="H877" s="75"/>
    </row>
    <row r="878" spans="8:8" ht="12.75" customHeight="1">
      <c r="H878" s="75"/>
    </row>
    <row r="879" spans="8:8" ht="12.75" customHeight="1">
      <c r="H879" s="75"/>
    </row>
    <row r="880" spans="8:8" ht="12.75" customHeight="1">
      <c r="H880" s="75"/>
    </row>
    <row r="881" spans="8:8" ht="12.75" customHeight="1">
      <c r="H881" s="75"/>
    </row>
    <row r="882" spans="8:8" ht="12.75" customHeight="1">
      <c r="H882" s="75"/>
    </row>
    <row r="883" spans="8:8" ht="12.75" customHeight="1">
      <c r="H883" s="75"/>
    </row>
    <row r="884" spans="8:8" ht="12.75" customHeight="1">
      <c r="H884" s="75"/>
    </row>
    <row r="885" spans="8:8" ht="12.75" customHeight="1">
      <c r="H885" s="75"/>
    </row>
    <row r="886" spans="8:8" ht="12.75" customHeight="1">
      <c r="H886" s="75"/>
    </row>
    <row r="887" spans="8:8" ht="12.75" customHeight="1">
      <c r="H887" s="75"/>
    </row>
    <row r="888" spans="8:8" ht="12.75" customHeight="1">
      <c r="H888" s="75"/>
    </row>
    <row r="889" spans="8:8" ht="12.75" customHeight="1">
      <c r="H889" s="75"/>
    </row>
    <row r="890" spans="8:8" ht="12.75" customHeight="1">
      <c r="H890" s="75"/>
    </row>
    <row r="891" spans="8:8" ht="12.75" customHeight="1">
      <c r="H891" s="75"/>
    </row>
    <row r="892" spans="8:8" ht="12.75" customHeight="1">
      <c r="H892" s="75"/>
    </row>
    <row r="893" spans="8:8" ht="12.75" customHeight="1">
      <c r="H893" s="75"/>
    </row>
    <row r="894" spans="8:8" ht="12.75" customHeight="1">
      <c r="H894" s="75"/>
    </row>
    <row r="895" spans="8:8" ht="12.75" customHeight="1">
      <c r="H895" s="75"/>
    </row>
    <row r="896" spans="8:8" ht="12.75" customHeight="1">
      <c r="H896" s="75"/>
    </row>
    <row r="897" spans="8:8" ht="12.75" customHeight="1">
      <c r="H897" s="75"/>
    </row>
    <row r="898" spans="8:8" ht="12.75" customHeight="1">
      <c r="H898" s="75"/>
    </row>
    <row r="899" spans="8:8" ht="12.75" customHeight="1">
      <c r="H899" s="75"/>
    </row>
    <row r="900" spans="8:8" ht="12.75" customHeight="1">
      <c r="H900" s="75"/>
    </row>
    <row r="901" spans="8:8" ht="12.75" customHeight="1">
      <c r="H901" s="75"/>
    </row>
    <row r="902" spans="8:8" ht="12.75" customHeight="1">
      <c r="H902" s="75"/>
    </row>
    <row r="903" spans="8:8" ht="12.75" customHeight="1">
      <c r="H903" s="75"/>
    </row>
    <row r="904" spans="8:8" ht="12.75" customHeight="1">
      <c r="H904" s="75"/>
    </row>
    <row r="905" spans="8:8" ht="12.75" customHeight="1">
      <c r="H905" s="75"/>
    </row>
    <row r="906" spans="8:8" ht="12.75" customHeight="1">
      <c r="H906" s="75"/>
    </row>
    <row r="907" spans="8:8" ht="12.75" customHeight="1">
      <c r="H907" s="75"/>
    </row>
    <row r="908" spans="8:8" ht="12.75" customHeight="1">
      <c r="H908" s="75"/>
    </row>
  </sheetData>
  <mergeCells count="22">
    <mergeCell ref="B29:H29"/>
    <mergeCell ref="A47:F48"/>
    <mergeCell ref="A3:H3"/>
    <mergeCell ref="J8:O8"/>
    <mergeCell ref="J11:O11"/>
    <mergeCell ref="J12:O12"/>
    <mergeCell ref="A4:H4"/>
    <mergeCell ref="A12:H12"/>
    <mergeCell ref="E15:E16"/>
    <mergeCell ref="B21:H21"/>
    <mergeCell ref="A20:F20"/>
    <mergeCell ref="B17:H17"/>
    <mergeCell ref="H15:H16"/>
    <mergeCell ref="F15:F16"/>
    <mergeCell ref="B26:H26"/>
    <mergeCell ref="A25:F25"/>
    <mergeCell ref="A5:H5"/>
    <mergeCell ref="B15:B16"/>
    <mergeCell ref="C15:C16"/>
    <mergeCell ref="D15:D16"/>
    <mergeCell ref="A15:A16"/>
    <mergeCell ref="G15:G16"/>
  </mergeCells>
  <phoneticPr fontId="1" type="noConversion"/>
  <pageMargins left="0.9055118110236221" right="0.51181102362204722" top="0.78740157480314965" bottom="0.78740157480314965" header="0" footer="0"/>
  <pageSetup paperSize="9" scale="4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38"/>
  <sheetViews>
    <sheetView view="pageBreakPreview" topLeftCell="A10" zoomScale="80" zoomScaleNormal="70" zoomScaleSheetLayoutView="80" workbookViewId="0">
      <selection activeCell="H20" sqref="H20"/>
    </sheetView>
  </sheetViews>
  <sheetFormatPr defaultColWidth="8.85546875" defaultRowHeight="12.75"/>
  <cols>
    <col min="1" max="1" width="8.85546875" style="7"/>
    <col min="2" max="2" width="9.85546875" style="7" customWidth="1"/>
    <col min="3" max="3" width="39.140625" style="7" bestFit="1" customWidth="1"/>
    <col min="4" max="4" width="14.85546875" style="7" customWidth="1"/>
    <col min="5" max="5" width="30.42578125" style="7" customWidth="1"/>
    <col min="6" max="6" width="16.140625" style="7" customWidth="1"/>
    <col min="7" max="7" width="22.42578125" style="7" customWidth="1"/>
    <col min="8" max="8" width="15.85546875" style="7" customWidth="1"/>
    <col min="9" max="10" width="25.28515625" style="7" customWidth="1"/>
    <col min="11" max="11" width="8" style="7" customWidth="1"/>
    <col min="12" max="16384" width="8.85546875" style="7"/>
  </cols>
  <sheetData>
    <row r="1" spans="1:18" ht="24" customHeight="1"/>
    <row r="2" spans="1:18" ht="24.75" customHeight="1">
      <c r="A2" s="105"/>
      <c r="B2" s="105"/>
      <c r="C2" s="105"/>
      <c r="D2" s="105"/>
      <c r="E2" s="105"/>
      <c r="F2" s="105"/>
      <c r="G2" s="105"/>
      <c r="H2" s="105"/>
      <c r="I2" s="105"/>
      <c r="J2" s="105"/>
      <c r="K2" s="105"/>
      <c r="M2" s="90"/>
      <c r="N2" s="90"/>
      <c r="O2" s="90"/>
      <c r="P2" s="90"/>
      <c r="Q2" s="90"/>
      <c r="R2" s="90"/>
    </row>
    <row r="3" spans="1:18" ht="24.75" customHeight="1">
      <c r="A3" s="105"/>
      <c r="B3" s="105"/>
      <c r="C3" s="105"/>
      <c r="D3" s="105"/>
      <c r="E3" s="105"/>
      <c r="F3" s="105"/>
      <c r="G3" s="105"/>
      <c r="H3" s="105"/>
      <c r="I3" s="105"/>
      <c r="J3" s="105"/>
      <c r="K3" s="105"/>
      <c r="M3" s="90"/>
      <c r="N3" s="90"/>
      <c r="O3" s="90"/>
      <c r="P3" s="90"/>
      <c r="Q3" s="90"/>
      <c r="R3" s="90"/>
    </row>
    <row r="4" spans="1:18" ht="24.75" customHeight="1">
      <c r="A4" s="105"/>
      <c r="B4" s="105"/>
      <c r="C4" s="105"/>
      <c r="D4" s="105"/>
      <c r="E4" s="105"/>
      <c r="F4" s="105"/>
      <c r="G4" s="105"/>
      <c r="H4" s="105"/>
      <c r="I4" s="105"/>
      <c r="J4" s="105"/>
      <c r="K4" s="105"/>
      <c r="M4" s="90"/>
      <c r="N4" s="90"/>
      <c r="O4" s="90"/>
      <c r="P4" s="90"/>
      <c r="Q4" s="90"/>
      <c r="R4" s="90"/>
    </row>
    <row r="5" spans="1:18" ht="26.25" customHeight="1">
      <c r="B5" s="14"/>
      <c r="C5" s="13"/>
      <c r="D5" s="221" t="s">
        <v>154</v>
      </c>
      <c r="E5" s="221"/>
      <c r="F5" s="221"/>
      <c r="G5" s="221"/>
      <c r="H5" s="221"/>
      <c r="I5" s="224"/>
      <c r="J5" s="224"/>
      <c r="K5" s="224"/>
      <c r="L5" s="224"/>
      <c r="M5" s="223"/>
      <c r="N5" s="223"/>
      <c r="O5" s="223"/>
      <c r="P5" s="223"/>
      <c r="Q5" s="223"/>
      <c r="R5" s="223"/>
    </row>
    <row r="6" spans="1:18" ht="25.5">
      <c r="A6" s="221" t="s">
        <v>153</v>
      </c>
      <c r="B6" s="221"/>
      <c r="C6" s="221"/>
      <c r="D6" s="221"/>
      <c r="E6" s="221"/>
      <c r="F6" s="221"/>
      <c r="G6" s="221"/>
      <c r="H6" s="221"/>
      <c r="I6" s="221"/>
      <c r="J6" s="221"/>
      <c r="K6" s="221"/>
    </row>
    <row r="7" spans="1:18" ht="27.75" customHeight="1">
      <c r="A7" s="189"/>
      <c r="B7" s="189"/>
      <c r="C7" s="189"/>
      <c r="D7" s="189"/>
      <c r="E7" s="189"/>
      <c r="F7" s="189"/>
      <c r="G7" s="189"/>
      <c r="H7" s="189"/>
      <c r="I7" s="189"/>
      <c r="J7" s="189"/>
      <c r="K7" s="91"/>
    </row>
    <row r="8" spans="1:18" ht="5.25" customHeight="1">
      <c r="A8" s="189"/>
      <c r="B8" s="189"/>
      <c r="C8" s="189"/>
      <c r="D8" s="189"/>
      <c r="E8" s="189"/>
      <c r="F8" s="189"/>
      <c r="G8" s="189"/>
      <c r="H8" s="189"/>
      <c r="I8" s="189"/>
      <c r="J8" s="189"/>
      <c r="K8" s="91"/>
    </row>
    <row r="9" spans="1:18" ht="27">
      <c r="A9" s="99"/>
      <c r="B9" s="99"/>
      <c r="C9" s="99"/>
      <c r="D9" s="99"/>
      <c r="E9" s="99"/>
      <c r="F9" s="99"/>
      <c r="G9" s="99"/>
      <c r="H9" s="99"/>
      <c r="I9" s="99"/>
      <c r="J9" s="99"/>
    </row>
    <row r="10" spans="1:18" ht="27">
      <c r="A10" s="99"/>
      <c r="B10" s="271" t="s">
        <v>8</v>
      </c>
      <c r="C10" s="272" t="s">
        <v>15</v>
      </c>
      <c r="D10" s="273" t="s">
        <v>14</v>
      </c>
      <c r="E10" s="274"/>
      <c r="F10" s="273" t="s">
        <v>49</v>
      </c>
      <c r="G10" s="274"/>
      <c r="H10" s="273" t="s">
        <v>61</v>
      </c>
      <c r="I10" s="274"/>
      <c r="J10" s="273" t="s">
        <v>0</v>
      </c>
    </row>
    <row r="11" spans="1:18" ht="27" customHeight="1">
      <c r="A11" s="99"/>
      <c r="B11" s="275"/>
      <c r="C11" s="276"/>
      <c r="D11" s="277" t="s">
        <v>13</v>
      </c>
      <c r="E11" s="278" t="s">
        <v>12</v>
      </c>
      <c r="F11" s="279" t="s">
        <v>13</v>
      </c>
      <c r="G11" s="280" t="s">
        <v>12</v>
      </c>
      <c r="H11" s="277" t="s">
        <v>13</v>
      </c>
      <c r="I11" s="278" t="s">
        <v>12</v>
      </c>
      <c r="J11" s="273"/>
    </row>
    <row r="12" spans="1:18" ht="38.25" customHeight="1">
      <c r="A12" s="99"/>
      <c r="B12" s="281">
        <v>1</v>
      </c>
      <c r="C12" s="282" t="s">
        <v>124</v>
      </c>
      <c r="D12" s="283">
        <v>1</v>
      </c>
      <c r="E12" s="284">
        <f>D12*'Anexo IB-Planilha Orçamentária'!H20</f>
        <v>1911.7</v>
      </c>
      <c r="F12" s="283">
        <v>0</v>
      </c>
      <c r="G12" s="284">
        <f>F12*'Anexo IB-Planilha Orçamentária'!J20</f>
        <v>0</v>
      </c>
      <c r="H12" s="283">
        <v>0</v>
      </c>
      <c r="I12" s="284">
        <f>H12*'Anexo IB-Planilha Orçamentária'!L20</f>
        <v>0</v>
      </c>
      <c r="J12" s="285">
        <f>SUM(E12,G12,I12)</f>
        <v>1911.7</v>
      </c>
    </row>
    <row r="13" spans="1:18" ht="42.75" customHeight="1">
      <c r="A13" s="99"/>
      <c r="B13" s="281">
        <v>2</v>
      </c>
      <c r="C13" s="282" t="s">
        <v>144</v>
      </c>
      <c r="D13" s="283">
        <v>0.5</v>
      </c>
      <c r="E13" s="284">
        <f>ROUND(D13*'Anexo IB-Planilha Orçamentária'!H25,2)</f>
        <v>1479.73</v>
      </c>
      <c r="F13" s="283">
        <v>0.25</v>
      </c>
      <c r="G13" s="284">
        <f>ROUND(F13*'Anexo IB-Planilha Orçamentária'!H25,2)</f>
        <v>739.86</v>
      </c>
      <c r="H13" s="283">
        <v>0.25</v>
      </c>
      <c r="I13" s="284">
        <f>H13*'Anexo IB-Planilha Orçamentária'!H25</f>
        <v>739.86249999999995</v>
      </c>
      <c r="J13" s="285">
        <f>SUM(E13,G13,I13)</f>
        <v>2959.4525000000003</v>
      </c>
    </row>
    <row r="14" spans="1:18" ht="26.25" customHeight="1">
      <c r="A14" s="99"/>
      <c r="B14" s="281">
        <v>3</v>
      </c>
      <c r="C14" s="282" t="s">
        <v>126</v>
      </c>
      <c r="D14" s="283">
        <v>0.3</v>
      </c>
      <c r="E14" s="284">
        <f>D14*'Anexo IB-Planilha Orçamentária'!H28</f>
        <v>656.68799999999999</v>
      </c>
      <c r="F14" s="283">
        <v>0.5</v>
      </c>
      <c r="G14" s="284">
        <f>F14*'Anexo IB-Planilha Orçamentária'!H28</f>
        <v>1094.48</v>
      </c>
      <c r="H14" s="283">
        <v>0.2</v>
      </c>
      <c r="I14" s="284">
        <f>H14*'Anexo IB-Planilha Orçamentária'!H28</f>
        <v>437.79200000000003</v>
      </c>
      <c r="J14" s="285">
        <f>SUM(E14,G14,I14)</f>
        <v>2188.96</v>
      </c>
    </row>
    <row r="15" spans="1:18" ht="39" customHeight="1">
      <c r="A15" s="99"/>
      <c r="B15" s="281">
        <v>4</v>
      </c>
      <c r="C15" s="282" t="s">
        <v>128</v>
      </c>
      <c r="D15" s="283">
        <v>0.3</v>
      </c>
      <c r="E15" s="284">
        <f>D15*'Anexo IB-Planilha Orçamentária'!H47</f>
        <v>76740.573000000004</v>
      </c>
      <c r="F15" s="283">
        <v>0.3</v>
      </c>
      <c r="G15" s="284">
        <f>F15*'Anexo IB-Planilha Orçamentária'!H47</f>
        <v>76740.573000000004</v>
      </c>
      <c r="H15" s="283">
        <v>0.4</v>
      </c>
      <c r="I15" s="284">
        <f>H15*'Anexo IB-Planilha Orçamentária'!H47</f>
        <v>102320.76400000001</v>
      </c>
      <c r="J15" s="285">
        <f>SUM(E15,G15,I15)</f>
        <v>255801.91000000003</v>
      </c>
    </row>
    <row r="16" spans="1:18" ht="38.450000000000003" customHeight="1">
      <c r="A16" s="99"/>
      <c r="B16" s="286" t="s">
        <v>0</v>
      </c>
      <c r="C16" s="286"/>
      <c r="D16" s="287">
        <f>ROUND(SUM(E12:E15),2)</f>
        <v>80788.69</v>
      </c>
      <c r="E16" s="287"/>
      <c r="F16" s="288">
        <f>SUM(G12:G15)</f>
        <v>78574.913</v>
      </c>
      <c r="G16" s="289"/>
      <c r="H16" s="287">
        <f>ROUND(SUM(I12:I15),2)</f>
        <v>103498.42</v>
      </c>
      <c r="I16" s="287"/>
      <c r="J16" s="290">
        <f>ROUND(SUM(J12:J15),2)</f>
        <v>262862.02</v>
      </c>
    </row>
    <row r="17" spans="1:11" ht="17.25" customHeight="1">
      <c r="A17" s="99"/>
      <c r="B17" s="111"/>
      <c r="C17" s="112"/>
      <c r="D17" s="113"/>
      <c r="E17" s="114"/>
      <c r="F17" s="114"/>
      <c r="G17" s="114"/>
      <c r="H17" s="114"/>
      <c r="I17" s="115"/>
      <c r="J17" s="115"/>
    </row>
    <row r="18" spans="1:11" ht="22.5" customHeight="1">
      <c r="A18" s="99"/>
      <c r="B18" s="186" t="s">
        <v>157</v>
      </c>
      <c r="C18" s="187"/>
      <c r="D18" s="102"/>
      <c r="E18" s="103"/>
      <c r="F18" s="103"/>
      <c r="G18" s="103"/>
      <c r="H18" s="104"/>
      <c r="I18" s="99"/>
      <c r="J18" s="99"/>
    </row>
    <row r="19" spans="1:11" ht="64.5" customHeight="1">
      <c r="A19" s="99"/>
      <c r="B19" s="222" t="s">
        <v>158</v>
      </c>
      <c r="C19" s="222"/>
      <c r="D19" s="102"/>
      <c r="E19" s="103"/>
      <c r="F19" s="103"/>
      <c r="G19" s="103"/>
      <c r="H19" s="104"/>
      <c r="I19" s="99"/>
      <c r="J19" s="99"/>
    </row>
    <row r="20" spans="1:11" ht="22.5" customHeight="1">
      <c r="A20" s="99"/>
      <c r="B20" s="100"/>
      <c r="C20" s="101"/>
      <c r="D20" s="102"/>
      <c r="E20" s="103"/>
      <c r="F20" s="103"/>
      <c r="G20" s="103"/>
      <c r="H20" s="104"/>
      <c r="I20" s="99"/>
      <c r="J20" s="99"/>
    </row>
    <row r="21" spans="1:11" ht="22.5" customHeight="1">
      <c r="B21" s="12"/>
      <c r="C21" s="11"/>
      <c r="D21" s="10"/>
      <c r="E21" s="9"/>
      <c r="F21" s="9"/>
      <c r="G21" s="9"/>
      <c r="H21" s="15"/>
    </row>
    <row r="22" spans="1:11" ht="22.5" customHeight="1">
      <c r="B22" s="12"/>
      <c r="C22" s="11"/>
      <c r="D22" s="10"/>
      <c r="E22" s="9"/>
      <c r="F22" s="9"/>
      <c r="G22" s="9"/>
      <c r="H22" s="15"/>
    </row>
    <row r="23" spans="1:11" ht="33" customHeight="1">
      <c r="B23" s="12"/>
      <c r="C23" s="11"/>
      <c r="D23" s="10"/>
      <c r="E23" s="9"/>
      <c r="F23" s="9"/>
      <c r="G23" s="9"/>
      <c r="H23" s="221"/>
      <c r="I23" s="221"/>
      <c r="J23" s="221"/>
      <c r="K23" s="98"/>
    </row>
    <row r="24" spans="1:11" ht="33" customHeight="1">
      <c r="B24" s="12"/>
      <c r="C24" s="11"/>
      <c r="D24" s="10"/>
      <c r="E24" s="9"/>
      <c r="F24" s="9"/>
      <c r="G24" s="9"/>
      <c r="H24" s="15"/>
      <c r="I24" s="106"/>
      <c r="J24" s="98"/>
      <c r="K24" s="98"/>
    </row>
    <row r="25" spans="1:11" ht="33" customHeight="1">
      <c r="B25" s="12"/>
      <c r="C25" s="11"/>
      <c r="D25" s="10"/>
      <c r="E25" s="9"/>
      <c r="F25" s="9"/>
      <c r="G25" s="9"/>
      <c r="H25" s="15"/>
      <c r="I25" s="106"/>
      <c r="J25" s="98"/>
      <c r="K25" s="98"/>
    </row>
    <row r="26" spans="1:11" ht="33" customHeight="1">
      <c r="B26" s="12"/>
      <c r="C26" s="11"/>
      <c r="D26" s="10"/>
      <c r="E26" s="9"/>
      <c r="F26" s="9"/>
      <c r="G26" s="9"/>
      <c r="H26" s="15"/>
      <c r="I26" s="106"/>
      <c r="J26" s="98"/>
      <c r="K26" s="98"/>
    </row>
    <row r="27" spans="1:11" ht="33" customHeight="1">
      <c r="B27" s="12"/>
      <c r="C27" s="11"/>
      <c r="D27" s="10"/>
      <c r="E27" s="9"/>
      <c r="F27" s="9"/>
      <c r="G27" s="9"/>
      <c r="H27" s="15"/>
      <c r="I27" s="106"/>
      <c r="J27" s="98"/>
      <c r="K27" s="98"/>
    </row>
    <row r="28" spans="1:11" ht="33" customHeight="1">
      <c r="B28" s="12"/>
      <c r="C28" s="11"/>
      <c r="D28" s="10"/>
      <c r="E28" s="9"/>
      <c r="F28" s="9"/>
      <c r="G28" s="9"/>
      <c r="H28" s="15"/>
      <c r="I28" s="106"/>
      <c r="J28" s="98"/>
      <c r="K28" s="98"/>
    </row>
    <row r="29" spans="1:11" ht="32.25" customHeight="1">
      <c r="B29" s="12"/>
      <c r="C29" s="11"/>
      <c r="D29" s="10"/>
      <c r="E29" s="9"/>
      <c r="F29" s="9"/>
      <c r="G29" s="9"/>
      <c r="H29" s="15"/>
      <c r="I29" s="106"/>
      <c r="J29" s="98"/>
      <c r="K29" s="98"/>
    </row>
    <row r="30" spans="1:11" ht="32.25" customHeight="1">
      <c r="B30" s="12"/>
      <c r="C30" s="11"/>
      <c r="D30" s="10"/>
      <c r="E30" s="9"/>
      <c r="F30" s="9"/>
      <c r="G30" s="9"/>
      <c r="H30" s="15"/>
      <c r="I30" s="106"/>
      <c r="J30" s="98"/>
      <c r="K30" s="98"/>
    </row>
    <row r="31" spans="1:11" ht="32.25" customHeight="1">
      <c r="B31" s="12"/>
      <c r="C31" s="11"/>
      <c r="D31" s="10"/>
      <c r="E31" s="9"/>
      <c r="F31" s="9"/>
      <c r="G31" s="9"/>
      <c r="H31" s="15"/>
      <c r="I31" s="89"/>
      <c r="J31" s="89"/>
      <c r="K31" s="89"/>
    </row>
    <row r="32" spans="1:11" ht="32.25" customHeight="1">
      <c r="B32" s="12"/>
      <c r="C32" s="11"/>
      <c r="D32" s="10"/>
      <c r="E32" s="9"/>
      <c r="F32" s="9"/>
      <c r="G32" s="9"/>
      <c r="H32" s="15"/>
      <c r="I32" s="89"/>
      <c r="J32" s="89"/>
      <c r="K32" s="89"/>
    </row>
    <row r="33" spans="2:11" ht="13.5" customHeight="1">
      <c r="B33" s="12"/>
      <c r="C33" s="11"/>
      <c r="D33" s="10"/>
      <c r="E33" s="9"/>
      <c r="F33" s="9"/>
      <c r="G33" s="9"/>
      <c r="H33" s="15"/>
    </row>
    <row r="34" spans="2:11" ht="23.25">
      <c r="B34" s="12"/>
      <c r="C34" s="11"/>
      <c r="D34" s="107"/>
      <c r="E34" s="108"/>
      <c r="F34" s="108"/>
      <c r="G34" s="108"/>
      <c r="H34" s="108"/>
      <c r="I34" s="8"/>
      <c r="J34" s="8"/>
      <c r="K34" s="8"/>
    </row>
    <row r="35" spans="2:11" ht="23.25">
      <c r="B35" s="12"/>
      <c r="C35" s="11"/>
      <c r="D35" s="107"/>
      <c r="E35" s="108"/>
      <c r="F35" s="108"/>
      <c r="G35" s="108"/>
      <c r="H35" s="109"/>
      <c r="I35" s="8"/>
      <c r="J35" s="8"/>
      <c r="K35" s="8"/>
    </row>
    <row r="36" spans="2:11" ht="23.25">
      <c r="B36" s="12"/>
      <c r="C36" s="11"/>
      <c r="D36" s="107"/>
      <c r="E36" s="108"/>
      <c r="F36" s="108"/>
      <c r="G36" s="108"/>
      <c r="H36" s="109"/>
      <c r="I36" s="8"/>
      <c r="J36" s="8"/>
      <c r="K36" s="8"/>
    </row>
    <row r="37" spans="2:11" ht="23.25">
      <c r="B37" s="12"/>
      <c r="C37" s="11"/>
      <c r="D37" s="107"/>
      <c r="E37" s="108"/>
      <c r="F37" s="108"/>
      <c r="G37" s="108"/>
      <c r="H37" s="109"/>
      <c r="I37" s="8"/>
      <c r="J37" s="8"/>
      <c r="K37" s="8"/>
    </row>
    <row r="38" spans="2:11" ht="23.25">
      <c r="B38" s="12"/>
      <c r="C38" s="11"/>
      <c r="D38" s="107"/>
      <c r="E38" s="109"/>
      <c r="F38" s="109"/>
      <c r="G38" s="109"/>
      <c r="H38" s="109"/>
      <c r="I38" s="8"/>
      <c r="J38" s="8"/>
      <c r="K38" s="8"/>
    </row>
  </sheetData>
  <mergeCells count="17">
    <mergeCell ref="F16:G16"/>
    <mergeCell ref="D5:H5"/>
    <mergeCell ref="B19:C19"/>
    <mergeCell ref="M5:R5"/>
    <mergeCell ref="I5:L5"/>
    <mergeCell ref="H23:J23"/>
    <mergeCell ref="A7:J8"/>
    <mergeCell ref="A6:K6"/>
    <mergeCell ref="J10:J11"/>
    <mergeCell ref="H16:I16"/>
    <mergeCell ref="D10:E10"/>
    <mergeCell ref="C10:C11"/>
    <mergeCell ref="B16:C16"/>
    <mergeCell ref="D16:E16"/>
    <mergeCell ref="B10:B11"/>
    <mergeCell ref="H10:I10"/>
    <mergeCell ref="F10:G10"/>
  </mergeCells>
  <conditionalFormatting sqref="E11:G11 E10">
    <cfRule type="cellIs" dxfId="7" priority="22" stopIfTrue="1" operator="equal">
      <formula>0</formula>
    </cfRule>
  </conditionalFormatting>
  <conditionalFormatting sqref="E11:G11 E10">
    <cfRule type="cellIs" dxfId="6" priority="21" stopIfTrue="1" operator="equal">
      <formula>0</formula>
    </cfRule>
  </conditionalFormatting>
  <conditionalFormatting sqref="I11">
    <cfRule type="cellIs" dxfId="5" priority="12" stopIfTrue="1" operator="equal">
      <formula>0</formula>
    </cfRule>
  </conditionalFormatting>
  <conditionalFormatting sqref="I11">
    <cfRule type="cellIs" dxfId="4" priority="11" stopIfTrue="1" operator="equal">
      <formula>0</formula>
    </cfRule>
  </conditionalFormatting>
  <conditionalFormatting sqref="I10">
    <cfRule type="cellIs" dxfId="3" priority="10" stopIfTrue="1" operator="equal">
      <formula>0</formula>
    </cfRule>
  </conditionalFormatting>
  <conditionalFormatting sqref="I10">
    <cfRule type="cellIs" dxfId="2" priority="9" stopIfTrue="1" operator="equal">
      <formula>0</formula>
    </cfRule>
  </conditionalFormatting>
  <conditionalFormatting sqref="G10">
    <cfRule type="cellIs" dxfId="1" priority="2" stopIfTrue="1" operator="equal">
      <formula>0</formula>
    </cfRule>
  </conditionalFormatting>
  <conditionalFormatting sqref="G10">
    <cfRule type="cellIs" dxfId="0" priority="1" stopIfTrue="1" operator="equal">
      <formula>0</formula>
    </cfRule>
  </conditionalFormatting>
  <pageMargins left="0.51181102362204722" right="0.51181102362204722" top="0.78740157480314965" bottom="0.78740157480314965" header="0.31496062992125984" footer="0.31496062992125984"/>
  <pageSetup paperSize="9" scale="4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998"/>
  <sheetViews>
    <sheetView zoomScaleNormal="100" workbookViewId="0">
      <selection activeCell="D12" sqref="D12"/>
    </sheetView>
  </sheetViews>
  <sheetFormatPr defaultColWidth="14.42578125" defaultRowHeight="15" customHeight="1"/>
  <cols>
    <col min="1" max="1" width="13.140625" style="80" customWidth="1"/>
    <col min="2" max="2" width="25.42578125" style="80" customWidth="1"/>
    <col min="3" max="3" width="8.7109375" style="80" customWidth="1"/>
    <col min="4" max="4" width="15.7109375" style="80" customWidth="1"/>
    <col min="5" max="5" width="11.5703125" style="80" customWidth="1"/>
    <col min="6" max="6" width="25" style="80" customWidth="1"/>
    <col min="7" max="7" width="21.85546875" style="80" customWidth="1"/>
    <col min="8" max="9" width="8.7109375" style="80" customWidth="1"/>
    <col min="10" max="10" width="21.42578125" style="80" customWidth="1"/>
    <col min="11" max="26" width="8.7109375" style="80" customWidth="1"/>
    <col min="27" max="16384" width="14.42578125" style="80"/>
  </cols>
  <sheetData>
    <row r="1" spans="1:26" ht="18" customHeight="1">
      <c r="A1" s="23"/>
      <c r="B1" s="84"/>
    </row>
    <row r="2" spans="1:26" ht="21.75" customHeight="1">
      <c r="A2" s="244" t="s">
        <v>58</v>
      </c>
      <c r="B2" s="244"/>
      <c r="C2" s="244"/>
      <c r="D2" s="244"/>
      <c r="E2" s="244"/>
    </row>
    <row r="3" spans="1:26" ht="21.75" customHeight="1">
      <c r="A3" s="245" t="s">
        <v>59</v>
      </c>
      <c r="B3" s="245"/>
      <c r="C3" s="245"/>
      <c r="D3" s="245"/>
      <c r="E3" s="245"/>
    </row>
    <row r="4" spans="1:26" ht="20.25">
      <c r="A4" s="189"/>
      <c r="B4" s="189"/>
      <c r="C4" s="189"/>
      <c r="D4" s="189"/>
      <c r="E4" s="189"/>
      <c r="F4" s="189"/>
      <c r="G4" s="189"/>
      <c r="H4" s="189"/>
    </row>
    <row r="5" spans="1:26" ht="18.75" customHeight="1">
      <c r="A5" s="24"/>
      <c r="B5" s="24"/>
      <c r="C5" s="24"/>
      <c r="D5" s="24"/>
      <c r="E5" s="24"/>
    </row>
    <row r="6" spans="1:26" ht="27" customHeight="1">
      <c r="B6" s="248" t="s">
        <v>155</v>
      </c>
      <c r="C6" s="248"/>
      <c r="D6" s="248"/>
      <c r="E6" s="246"/>
      <c r="F6" s="246"/>
      <c r="G6" s="246"/>
      <c r="H6" s="246"/>
      <c r="I6" s="246"/>
      <c r="J6" s="246"/>
    </row>
    <row r="7" spans="1:26" ht="18" customHeight="1">
      <c r="A7" s="247" t="s">
        <v>56</v>
      </c>
      <c r="B7" s="247"/>
      <c r="C7" s="247"/>
      <c r="D7" s="247"/>
      <c r="E7" s="247"/>
      <c r="K7" s="248"/>
      <c r="L7" s="248"/>
      <c r="M7" s="248"/>
      <c r="N7" s="248"/>
      <c r="O7" s="248"/>
      <c r="P7" s="248"/>
    </row>
    <row r="8" spans="1:26" ht="18" customHeight="1">
      <c r="A8" s="86"/>
      <c r="B8" s="86"/>
      <c r="C8" s="86"/>
      <c r="D8" s="86"/>
      <c r="E8" s="86"/>
      <c r="K8" s="87"/>
      <c r="L8" s="87"/>
      <c r="M8" s="87"/>
      <c r="N8" s="87"/>
      <c r="O8" s="87"/>
      <c r="P8" s="87"/>
    </row>
    <row r="9" spans="1:26" ht="12" customHeight="1" thickBot="1">
      <c r="C9" s="82"/>
      <c r="D9" s="24"/>
      <c r="E9" s="24"/>
      <c r="F9" s="24"/>
      <c r="G9" s="24"/>
      <c r="H9" s="24"/>
      <c r="I9" s="24"/>
      <c r="J9" s="24"/>
      <c r="K9" s="238"/>
      <c r="L9" s="239"/>
      <c r="M9" s="239"/>
      <c r="N9" s="239"/>
      <c r="O9" s="239"/>
      <c r="P9" s="239"/>
    </row>
    <row r="10" spans="1:26" ht="12.75" customHeight="1">
      <c r="B10" s="25" t="s">
        <v>32</v>
      </c>
      <c r="C10" s="26" t="s">
        <v>33</v>
      </c>
      <c r="D10" s="27">
        <v>3.5000000000000003E-2</v>
      </c>
      <c r="F10" s="53"/>
      <c r="G10" s="79"/>
      <c r="H10" s="33"/>
      <c r="I10" s="28"/>
      <c r="J10" s="28"/>
      <c r="K10" s="29"/>
    </row>
    <row r="11" spans="1:26" ht="12.75" customHeight="1">
      <c r="B11" s="30" t="s">
        <v>34</v>
      </c>
      <c r="C11" s="31" t="s">
        <v>35</v>
      </c>
      <c r="D11" s="32">
        <v>2.07E-2</v>
      </c>
      <c r="F11" s="240"/>
      <c r="G11" s="240"/>
      <c r="H11" s="240"/>
      <c r="I11" s="240"/>
      <c r="J11" s="240"/>
      <c r="K11" s="29"/>
    </row>
    <row r="12" spans="1:26" ht="12.75" customHeight="1">
      <c r="B12" s="30" t="s">
        <v>36</v>
      </c>
      <c r="C12" s="31" t="s">
        <v>37</v>
      </c>
      <c r="D12" s="32">
        <v>6.5000000000000002E-2</v>
      </c>
      <c r="F12" s="236"/>
      <c r="G12" s="236"/>
      <c r="H12" s="236"/>
      <c r="I12" s="236"/>
      <c r="J12" s="236"/>
      <c r="K12" s="29"/>
    </row>
    <row r="13" spans="1:26" ht="12.75" customHeight="1">
      <c r="B13" s="30" t="s">
        <v>38</v>
      </c>
      <c r="C13" s="31" t="s">
        <v>39</v>
      </c>
      <c r="D13" s="32">
        <v>5.0000000000000001E-3</v>
      </c>
      <c r="F13" s="53"/>
      <c r="G13" s="79"/>
      <c r="H13" s="33"/>
      <c r="I13" s="33"/>
      <c r="K13" s="29"/>
    </row>
    <row r="14" spans="1:26" ht="12.75" customHeight="1">
      <c r="B14" s="30" t="s">
        <v>40</v>
      </c>
      <c r="C14" s="31" t="s">
        <v>41</v>
      </c>
      <c r="D14" s="32">
        <v>0.05</v>
      </c>
      <c r="F14" s="53"/>
      <c r="G14" s="79"/>
      <c r="H14" s="33"/>
      <c r="I14" s="33"/>
      <c r="K14" s="29"/>
    </row>
    <row r="15" spans="1:26" ht="12.75" customHeight="1">
      <c r="A15" s="23"/>
      <c r="B15" s="34" t="s">
        <v>42</v>
      </c>
      <c r="C15" s="35"/>
      <c r="D15" s="36">
        <v>0</v>
      </c>
      <c r="E15" s="23"/>
      <c r="F15" s="53"/>
      <c r="G15" s="79"/>
      <c r="H15" s="33"/>
      <c r="I15" s="33"/>
      <c r="J15" s="23"/>
      <c r="K15" s="29"/>
      <c r="L15" s="23"/>
      <c r="M15" s="23"/>
      <c r="N15" s="23"/>
      <c r="O15" s="23"/>
      <c r="P15" s="23"/>
      <c r="Q15" s="23"/>
      <c r="R15" s="23"/>
      <c r="S15" s="23"/>
      <c r="T15" s="23"/>
      <c r="U15" s="23"/>
      <c r="V15" s="23"/>
      <c r="W15" s="23"/>
      <c r="X15" s="23"/>
      <c r="Y15" s="23"/>
      <c r="Z15" s="23"/>
    </row>
    <row r="16" spans="1:26" ht="12.75" customHeight="1" thickBot="1">
      <c r="B16" s="37" t="s">
        <v>43</v>
      </c>
      <c r="C16" s="38"/>
      <c r="D16" s="39">
        <v>3.6499999999999998E-2</v>
      </c>
      <c r="F16" s="53"/>
      <c r="G16" s="79"/>
      <c r="H16" s="33"/>
      <c r="I16" s="33"/>
      <c r="J16" s="40"/>
      <c r="K16" s="29"/>
    </row>
    <row r="17" spans="1:15" ht="12.75" customHeight="1">
      <c r="B17" s="41" t="s">
        <v>44</v>
      </c>
      <c r="C17" s="42"/>
      <c r="D17" s="43"/>
      <c r="F17" s="49"/>
      <c r="G17" s="49"/>
      <c r="H17" s="47"/>
      <c r="I17" s="33"/>
      <c r="K17" s="29"/>
    </row>
    <row r="18" spans="1:15" ht="12.75" customHeight="1" thickBot="1">
      <c r="B18" s="44" t="s">
        <v>45</v>
      </c>
      <c r="C18" s="45"/>
      <c r="D18" s="46"/>
      <c r="F18" s="53"/>
      <c r="G18" s="53"/>
      <c r="H18" s="49"/>
      <c r="I18" s="47"/>
      <c r="K18" s="29"/>
    </row>
    <row r="19" spans="1:15" ht="12.75" customHeight="1" thickBot="1">
      <c r="B19" s="241" t="s">
        <v>46</v>
      </c>
      <c r="C19" s="242"/>
      <c r="D19" s="48">
        <f>ROUND((((1+D10+D11)*(1+D12)*(1+D13))/(1-(D14+D15+D16))-1),4)</f>
        <v>0.2369</v>
      </c>
      <c r="F19" s="243"/>
      <c r="G19" s="226"/>
      <c r="H19" s="51"/>
      <c r="I19" s="49"/>
      <c r="K19" s="29"/>
      <c r="L19" s="23"/>
      <c r="M19" s="23"/>
      <c r="N19" s="23"/>
      <c r="O19" s="23"/>
    </row>
    <row r="20" spans="1:15" ht="12.75" customHeight="1">
      <c r="G20" s="50"/>
      <c r="H20" s="49"/>
      <c r="I20" s="51"/>
      <c r="K20" s="29"/>
      <c r="L20" s="23"/>
      <c r="M20" s="23"/>
      <c r="N20" s="23"/>
      <c r="O20" s="23"/>
    </row>
    <row r="21" spans="1:15" ht="12.75" customHeight="1">
      <c r="A21" s="52"/>
      <c r="B21" s="49"/>
      <c r="C21" s="49"/>
      <c r="G21" s="83"/>
      <c r="H21" s="83"/>
      <c r="I21" s="83"/>
      <c r="J21" s="83"/>
      <c r="K21" s="29"/>
      <c r="L21" s="23"/>
      <c r="M21" s="53"/>
      <c r="N21" s="79"/>
      <c r="O21" s="33"/>
    </row>
    <row r="22" spans="1:15" ht="12.75" customHeight="1">
      <c r="A22" s="233"/>
      <c r="B22" s="233"/>
      <c r="C22" s="233"/>
      <c r="D22" s="233"/>
      <c r="E22" s="233"/>
      <c r="F22" s="85"/>
      <c r="G22" s="77"/>
      <c r="H22" s="77"/>
      <c r="I22" s="77"/>
      <c r="J22" s="54"/>
      <c r="K22" s="29"/>
      <c r="L22" s="23"/>
      <c r="M22" s="53"/>
      <c r="N22" s="79"/>
      <c r="O22" s="33"/>
    </row>
    <row r="23" spans="1:15" ht="12.75" customHeight="1">
      <c r="C23" s="234"/>
      <c r="D23" s="226"/>
      <c r="E23" s="226"/>
      <c r="F23" s="226"/>
      <c r="G23" s="226"/>
      <c r="H23" s="226"/>
      <c r="I23" s="226"/>
      <c r="J23" s="226"/>
      <c r="K23" s="29"/>
      <c r="L23" s="23"/>
      <c r="M23" s="53"/>
      <c r="N23" s="79"/>
      <c r="O23" s="33"/>
    </row>
    <row r="24" spans="1:15" ht="57.75" customHeight="1">
      <c r="B24" s="188" t="s">
        <v>159</v>
      </c>
      <c r="C24" s="235"/>
      <c r="D24" s="226"/>
      <c r="E24" s="226"/>
      <c r="F24" s="226"/>
      <c r="G24" s="226"/>
      <c r="H24" s="226"/>
      <c r="I24" s="226"/>
      <c r="J24" s="83"/>
      <c r="K24" s="29"/>
      <c r="L24" s="23"/>
      <c r="M24" s="53"/>
      <c r="N24" s="236"/>
      <c r="O24" s="33"/>
    </row>
    <row r="25" spans="1:15" ht="12.75" customHeight="1">
      <c r="C25" s="83"/>
      <c r="D25" s="77"/>
      <c r="E25" s="77"/>
      <c r="F25" s="77"/>
      <c r="G25" s="77"/>
      <c r="H25" s="77"/>
      <c r="I25" s="77"/>
      <c r="J25" s="83"/>
      <c r="K25" s="29"/>
      <c r="L25" s="23"/>
      <c r="M25" s="53"/>
      <c r="N25" s="236"/>
      <c r="O25" s="33"/>
    </row>
    <row r="26" spans="1:15" ht="12.75" customHeight="1">
      <c r="C26" s="83"/>
      <c r="D26" s="77"/>
      <c r="E26" s="77"/>
      <c r="F26" s="77"/>
      <c r="G26" s="77"/>
      <c r="H26" s="77"/>
      <c r="I26" s="77"/>
      <c r="J26" s="83"/>
      <c r="K26" s="29"/>
      <c r="L26" s="23"/>
      <c r="M26" s="53"/>
      <c r="N26" s="236"/>
      <c r="O26" s="33"/>
    </row>
    <row r="27" spans="1:15" ht="12.75" customHeight="1">
      <c r="C27" s="83"/>
      <c r="D27" s="77"/>
      <c r="E27" s="77"/>
      <c r="F27" s="77"/>
      <c r="G27" s="77"/>
      <c r="H27" s="77"/>
      <c r="I27" s="77"/>
      <c r="J27" s="83"/>
      <c r="K27" s="29"/>
      <c r="L27" s="23"/>
      <c r="M27" s="53"/>
      <c r="N27" s="236"/>
      <c r="O27" s="33"/>
    </row>
    <row r="28" spans="1:15" ht="12.75" customHeight="1">
      <c r="C28" s="55"/>
      <c r="D28" s="56"/>
      <c r="E28" s="57"/>
      <c r="F28" s="83"/>
      <c r="G28" s="83"/>
      <c r="H28" s="83"/>
      <c r="I28" s="83"/>
      <c r="J28" s="58"/>
      <c r="K28" s="29"/>
      <c r="L28" s="23"/>
      <c r="M28" s="23"/>
      <c r="N28" s="23"/>
      <c r="O28" s="23"/>
    </row>
    <row r="29" spans="1:15" ht="12.75" customHeight="1">
      <c r="C29" s="237"/>
      <c r="D29" s="226"/>
      <c r="E29" s="226"/>
      <c r="F29" s="226"/>
      <c r="G29" s="226"/>
      <c r="H29" s="226"/>
      <c r="I29" s="226"/>
      <c r="J29" s="226"/>
      <c r="K29" s="29"/>
    </row>
    <row r="30" spans="1:15" ht="12.75" customHeight="1">
      <c r="C30" s="59"/>
      <c r="D30" s="59"/>
      <c r="E30" s="59"/>
      <c r="F30" s="59"/>
      <c r="G30" s="59"/>
      <c r="H30" s="59"/>
      <c r="I30" s="59"/>
      <c r="J30" s="59"/>
      <c r="K30" s="29"/>
    </row>
    <row r="31" spans="1:15" ht="12.75" customHeight="1">
      <c r="C31" s="227"/>
      <c r="D31" s="229"/>
      <c r="E31" s="226"/>
      <c r="F31" s="226"/>
      <c r="G31" s="226"/>
      <c r="H31" s="226"/>
      <c r="I31" s="230"/>
      <c r="J31" s="231"/>
      <c r="K31" s="29"/>
    </row>
    <row r="32" spans="1:15" ht="12.75" customHeight="1">
      <c r="C32" s="226"/>
      <c r="D32" s="60"/>
      <c r="E32" s="232"/>
      <c r="F32" s="226"/>
      <c r="G32" s="226"/>
      <c r="H32" s="226"/>
      <c r="I32" s="226"/>
      <c r="J32" s="226"/>
      <c r="K32" s="29"/>
    </row>
    <row r="33" spans="3:11" ht="12.75" customHeight="1">
      <c r="C33" s="78"/>
      <c r="D33" s="60"/>
      <c r="E33" s="61"/>
      <c r="F33" s="61"/>
      <c r="G33" s="61"/>
      <c r="H33" s="61"/>
      <c r="I33" s="81"/>
      <c r="J33" s="57"/>
      <c r="K33" s="29"/>
    </row>
    <row r="34" spans="3:11" ht="12.75" customHeight="1">
      <c r="C34" s="225"/>
      <c r="D34" s="226"/>
      <c r="E34" s="226"/>
      <c r="F34" s="226"/>
      <c r="G34" s="226"/>
      <c r="H34" s="226"/>
      <c r="I34" s="226"/>
      <c r="J34" s="226"/>
      <c r="K34" s="29"/>
    </row>
    <row r="35" spans="3:11" ht="12.75" customHeight="1">
      <c r="C35" s="225"/>
      <c r="D35" s="226"/>
      <c r="E35" s="226"/>
      <c r="F35" s="226"/>
      <c r="G35" s="226"/>
      <c r="H35" s="226"/>
      <c r="I35" s="226"/>
      <c r="J35" s="226"/>
      <c r="K35" s="29"/>
    </row>
    <row r="36" spans="3:11" ht="12.75" customHeight="1">
      <c r="C36" s="225"/>
      <c r="D36" s="226"/>
      <c r="E36" s="226"/>
      <c r="F36" s="226"/>
      <c r="G36" s="226"/>
      <c r="H36" s="226"/>
      <c r="I36" s="226"/>
      <c r="J36" s="226"/>
      <c r="K36" s="29"/>
    </row>
    <row r="37" spans="3:11" ht="12.75" customHeight="1">
      <c r="C37" s="225"/>
      <c r="D37" s="226"/>
      <c r="E37" s="226"/>
      <c r="F37" s="226"/>
      <c r="G37" s="226"/>
      <c r="H37" s="226"/>
      <c r="I37" s="226"/>
      <c r="J37" s="226"/>
      <c r="K37" s="29"/>
    </row>
    <row r="38" spans="3:11" ht="12.75" customHeight="1">
      <c r="C38" s="78"/>
      <c r="D38" s="60"/>
      <c r="E38" s="61"/>
      <c r="F38" s="61"/>
      <c r="G38" s="61"/>
      <c r="H38" s="61"/>
      <c r="I38" s="81"/>
      <c r="J38" s="57"/>
      <c r="K38" s="29"/>
    </row>
    <row r="39" spans="3:11" ht="12.75" customHeight="1">
      <c r="C39" s="59"/>
      <c r="D39" s="59"/>
      <c r="E39" s="59"/>
      <c r="F39" s="59"/>
      <c r="G39" s="59"/>
      <c r="H39" s="227"/>
      <c r="I39" s="226"/>
      <c r="J39" s="228"/>
      <c r="K39" s="29"/>
    </row>
    <row r="40" spans="3:11" ht="12.75" customHeight="1">
      <c r="C40" s="62"/>
      <c r="D40" s="59"/>
      <c r="E40" s="59"/>
      <c r="F40" s="59"/>
      <c r="G40" s="59"/>
      <c r="H40" s="226"/>
      <c r="I40" s="226"/>
      <c r="J40" s="226"/>
      <c r="K40" s="29"/>
    </row>
    <row r="41" spans="3:11" ht="12.75" customHeight="1"/>
    <row r="42" spans="3:11" ht="12.75" customHeight="1"/>
    <row r="43" spans="3:11" ht="12.75" customHeight="1"/>
    <row r="44" spans="3:11" ht="12.75" customHeight="1"/>
    <row r="45" spans="3:11" ht="12.75" customHeight="1"/>
    <row r="46" spans="3:11" ht="12.75" customHeight="1"/>
    <row r="47" spans="3:11" ht="12.75" customHeight="1"/>
    <row r="48" spans="3:11" ht="12.75" customHeight="1"/>
    <row r="49" spans="1:3" ht="12.75" customHeight="1"/>
    <row r="50" spans="1:3" ht="12.75" customHeight="1"/>
    <row r="51" spans="1:3" ht="12.75" customHeight="1"/>
    <row r="52" spans="1:3" ht="12.75" customHeight="1"/>
    <row r="53" spans="1:3" ht="12.75" customHeight="1"/>
    <row r="54" spans="1:3" ht="12.75" customHeight="1"/>
    <row r="55" spans="1:3" ht="12.75" customHeight="1"/>
    <row r="56" spans="1:3" ht="12.75" customHeight="1"/>
    <row r="57" spans="1:3" ht="12.75" customHeight="1"/>
    <row r="58" spans="1:3" ht="12.75" customHeight="1"/>
    <row r="59" spans="1:3" ht="19.5" customHeight="1"/>
    <row r="60" spans="1:3" ht="12.75" customHeight="1"/>
    <row r="61" spans="1:3" ht="12.75" customHeight="1"/>
    <row r="62" spans="1:3" ht="12.75" customHeight="1">
      <c r="A62" s="52"/>
      <c r="B62" s="49"/>
      <c r="C62" s="49"/>
    </row>
    <row r="63" spans="1:3" ht="12.75" customHeight="1"/>
    <row r="64" spans="1:3" ht="12.75" customHeight="1"/>
    <row r="65" spans="1:7" ht="12.75" customHeight="1"/>
    <row r="66" spans="1:7" ht="12.75" customHeight="1"/>
    <row r="67" spans="1:7" ht="12.75" customHeight="1"/>
    <row r="68" spans="1:7" ht="12.75" customHeight="1"/>
    <row r="69" spans="1:7" ht="12.75" customHeight="1"/>
    <row r="70" spans="1:7" ht="12.75" customHeight="1"/>
    <row r="71" spans="1:7" ht="12.75" customHeight="1"/>
    <row r="72" spans="1:7" ht="12.75" customHeight="1"/>
    <row r="73" spans="1:7" ht="12.75" customHeight="1"/>
    <row r="74" spans="1:7" ht="12.75" customHeight="1"/>
    <row r="75" spans="1:7" ht="12.75" customHeight="1">
      <c r="A75" s="63"/>
      <c r="B75" s="64"/>
      <c r="C75" s="64"/>
      <c r="D75" s="64"/>
      <c r="E75" s="64"/>
      <c r="F75" s="64"/>
      <c r="G75" s="64"/>
    </row>
    <row r="76" spans="1:7" ht="12.75" customHeight="1">
      <c r="A76" s="64"/>
      <c r="B76" s="64"/>
      <c r="C76" s="64"/>
      <c r="D76" s="64"/>
      <c r="E76" s="64"/>
      <c r="F76" s="64"/>
      <c r="G76" s="64"/>
    </row>
    <row r="77" spans="1:7" ht="12.75" customHeight="1">
      <c r="A77" s="64"/>
      <c r="B77" s="64"/>
      <c r="C77" s="64"/>
      <c r="D77" s="64"/>
      <c r="E77" s="64"/>
      <c r="F77" s="64"/>
      <c r="G77" s="64"/>
    </row>
    <row r="78" spans="1:7" ht="12.75" customHeight="1">
      <c r="A78" s="64"/>
      <c r="B78" s="64"/>
      <c r="C78" s="64"/>
      <c r="D78" s="64"/>
      <c r="E78" s="64"/>
      <c r="F78" s="64"/>
      <c r="G78" s="64"/>
    </row>
    <row r="79" spans="1:7" ht="12.75" customHeight="1"/>
    <row r="80" spans="1:7"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sheetData>
  <mergeCells count="28">
    <mergeCell ref="A2:E2"/>
    <mergeCell ref="A3:E3"/>
    <mergeCell ref="E6:J6"/>
    <mergeCell ref="A7:E7"/>
    <mergeCell ref="K7:P7"/>
    <mergeCell ref="A4:H4"/>
    <mergeCell ref="B6:D6"/>
    <mergeCell ref="K9:P9"/>
    <mergeCell ref="F11:J11"/>
    <mergeCell ref="F12:J12"/>
    <mergeCell ref="B19:C19"/>
    <mergeCell ref="F19:G19"/>
    <mergeCell ref="A22:E22"/>
    <mergeCell ref="C23:J23"/>
    <mergeCell ref="C24:I24"/>
    <mergeCell ref="N24:N27"/>
    <mergeCell ref="C29:J29"/>
    <mergeCell ref="C31:C32"/>
    <mergeCell ref="D31:H31"/>
    <mergeCell ref="I31:I32"/>
    <mergeCell ref="J31:J32"/>
    <mergeCell ref="E32:H32"/>
    <mergeCell ref="C34:J34"/>
    <mergeCell ref="C35:J35"/>
    <mergeCell ref="C36:J36"/>
    <mergeCell ref="C37:J37"/>
    <mergeCell ref="H39:I40"/>
    <mergeCell ref="J39:J40"/>
  </mergeCells>
  <pageMargins left="0.51181102362204722" right="0.51181102362204722" top="0.78740157480314965" bottom="0.78740157480314965" header="0" footer="0"/>
  <pageSetup paperSize="9" scale="11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N63"/>
  <sheetViews>
    <sheetView view="pageBreakPreview" topLeftCell="A51" zoomScale="90" zoomScaleNormal="100" zoomScaleSheetLayoutView="90" workbookViewId="0">
      <selection activeCell="B6" sqref="B6"/>
    </sheetView>
  </sheetViews>
  <sheetFormatPr defaultRowHeight="15"/>
  <cols>
    <col min="1" max="1" width="27.7109375" bestFit="1" customWidth="1"/>
    <col min="2" max="2" width="38" customWidth="1"/>
    <col min="3" max="3" width="12" customWidth="1"/>
    <col min="4" max="4" width="22" customWidth="1"/>
    <col min="5" max="5" width="63" customWidth="1"/>
    <col min="6" max="6" width="9.28515625" bestFit="1" customWidth="1"/>
  </cols>
  <sheetData>
    <row r="2" spans="1:14" ht="33.75">
      <c r="A2" s="251"/>
      <c r="B2" s="251"/>
      <c r="C2" s="251"/>
      <c r="D2" s="251"/>
      <c r="E2" s="251"/>
      <c r="F2" s="251"/>
    </row>
    <row r="3" spans="1:14" ht="33.75">
      <c r="A3" s="251" t="s">
        <v>161</v>
      </c>
      <c r="B3" s="251"/>
      <c r="C3" s="251"/>
      <c r="D3" s="251"/>
      <c r="E3" s="251"/>
      <c r="F3" s="251"/>
    </row>
    <row r="4" spans="1:14" ht="20.25">
      <c r="A4" s="189"/>
      <c r="B4" s="189"/>
      <c r="C4" s="189"/>
      <c r="D4" s="189"/>
      <c r="E4" s="189"/>
      <c r="F4" s="189"/>
      <c r="G4" s="189"/>
      <c r="H4" s="189"/>
    </row>
    <row r="5" spans="1:14" ht="15.75">
      <c r="C5" s="21"/>
      <c r="D5" s="21"/>
      <c r="E5" s="21"/>
    </row>
    <row r="6" spans="1:14" ht="15.75">
      <c r="C6" s="21"/>
      <c r="D6" s="21"/>
      <c r="E6" s="21"/>
    </row>
    <row r="7" spans="1:14" ht="15.75">
      <c r="C7" s="21"/>
      <c r="D7" s="21"/>
      <c r="E7" s="21"/>
    </row>
    <row r="8" spans="1:14" ht="15.6" customHeight="1">
      <c r="A8" s="70" t="s">
        <v>60</v>
      </c>
      <c r="B8" s="254"/>
      <c r="C8" s="254"/>
      <c r="D8" s="254"/>
      <c r="E8" s="254"/>
    </row>
    <row r="9" spans="1:14" ht="15.75">
      <c r="C9" s="21"/>
      <c r="D9" s="21"/>
      <c r="E9" s="21"/>
    </row>
    <row r="10" spans="1:14">
      <c r="A10" s="70" t="s">
        <v>2</v>
      </c>
    </row>
    <row r="11" spans="1:14" ht="21" customHeight="1">
      <c r="A11" s="252" t="s">
        <v>29</v>
      </c>
      <c r="B11" s="252"/>
      <c r="C11" s="252"/>
      <c r="D11" s="252"/>
      <c r="E11" s="252"/>
    </row>
    <row r="12" spans="1:14" ht="18" customHeight="1">
      <c r="A12" s="164" t="s">
        <v>11</v>
      </c>
      <c r="B12" s="74">
        <v>1.5</v>
      </c>
      <c r="C12" s="18"/>
      <c r="D12" s="18"/>
      <c r="E12" s="18"/>
    </row>
    <row r="13" spans="1:14" ht="15.75">
      <c r="C13" s="21"/>
      <c r="D13" s="21"/>
      <c r="E13" s="21"/>
      <c r="I13" s="256"/>
      <c r="J13" s="256"/>
      <c r="K13" s="256"/>
      <c r="L13" s="256"/>
      <c r="M13" s="256"/>
      <c r="N13" s="256"/>
    </row>
    <row r="14" spans="1:14">
      <c r="A14" s="70" t="s">
        <v>30</v>
      </c>
      <c r="I14" s="256"/>
      <c r="J14" s="256"/>
      <c r="K14" s="256"/>
      <c r="L14" s="256"/>
      <c r="M14" s="256"/>
      <c r="N14" s="256"/>
    </row>
    <row r="15" spans="1:14">
      <c r="A15" s="252" t="s">
        <v>55</v>
      </c>
      <c r="B15" s="252"/>
      <c r="C15" s="252"/>
      <c r="D15" s="252"/>
      <c r="E15" s="252"/>
    </row>
    <row r="16" spans="1:14">
      <c r="A16" s="19" t="s">
        <v>147</v>
      </c>
      <c r="B16" s="19">
        <v>7</v>
      </c>
      <c r="C16" s="18"/>
      <c r="D16" s="18"/>
      <c r="E16" s="18"/>
    </row>
    <row r="17" spans="1:5">
      <c r="A17" s="18"/>
      <c r="B17" s="18"/>
      <c r="C17" s="18"/>
      <c r="D17" s="18"/>
      <c r="E17" s="18"/>
    </row>
    <row r="18" spans="1:5">
      <c r="A18" s="18"/>
      <c r="B18" s="18"/>
      <c r="C18" s="18"/>
      <c r="D18" s="18"/>
      <c r="E18" s="18"/>
    </row>
    <row r="19" spans="1:5">
      <c r="A19" s="20"/>
      <c r="B19" s="65"/>
      <c r="C19" s="65"/>
      <c r="D19" s="65"/>
      <c r="E19" s="65"/>
    </row>
    <row r="20" spans="1:5">
      <c r="A20" s="70" t="s">
        <v>145</v>
      </c>
      <c r="B20" s="72"/>
      <c r="C20" s="72"/>
      <c r="D20" s="72" t="s">
        <v>152</v>
      </c>
      <c r="E20" s="72"/>
    </row>
    <row r="21" spans="1:5">
      <c r="A21" s="255"/>
      <c r="B21" s="254"/>
      <c r="C21" s="254"/>
      <c r="D21" s="254"/>
      <c r="E21" s="254"/>
    </row>
    <row r="22" spans="1:5">
      <c r="A22" s="110" t="s">
        <v>26</v>
      </c>
      <c r="B22" s="71"/>
      <c r="C22" s="71"/>
      <c r="D22" s="71"/>
      <c r="E22" s="71"/>
    </row>
    <row r="23" spans="1:5" s="180" customFormat="1" ht="14.45" customHeight="1">
      <c r="A23" s="253" t="s">
        <v>79</v>
      </c>
      <c r="B23" s="253"/>
      <c r="C23" s="253"/>
      <c r="D23" s="253"/>
      <c r="E23" s="253"/>
    </row>
    <row r="24" spans="1:5" s="180" customFormat="1" ht="14.45" customHeight="1">
      <c r="A24" s="19" t="s">
        <v>51</v>
      </c>
      <c r="B24" s="183">
        <v>56</v>
      </c>
      <c r="C24" s="182"/>
      <c r="D24" s="182"/>
      <c r="E24" s="182"/>
    </row>
    <row r="25" spans="1:5" s="180" customFormat="1" ht="14.45" customHeight="1">
      <c r="A25" s="182"/>
      <c r="B25" s="182"/>
      <c r="C25" s="182"/>
      <c r="D25" s="182"/>
      <c r="E25" s="182"/>
    </row>
    <row r="26" spans="1:5" s="180" customFormat="1" ht="14.45" customHeight="1">
      <c r="A26" s="182"/>
      <c r="B26" s="182"/>
      <c r="C26" s="182"/>
      <c r="D26" s="182"/>
      <c r="E26" s="182"/>
    </row>
    <row r="27" spans="1:5" s="180" customFormat="1">
      <c r="A27" s="181"/>
      <c r="B27" s="181"/>
      <c r="C27" s="181"/>
      <c r="D27" s="181"/>
      <c r="E27" s="181"/>
    </row>
    <row r="28" spans="1:5">
      <c r="A28" s="70" t="s">
        <v>25</v>
      </c>
      <c r="B28" s="18"/>
      <c r="C28" s="18"/>
      <c r="D28" s="18"/>
      <c r="E28" s="18"/>
    </row>
    <row r="29" spans="1:5">
      <c r="A29" s="253" t="s">
        <v>104</v>
      </c>
      <c r="B29" s="253"/>
      <c r="C29" s="253"/>
      <c r="D29" s="253"/>
      <c r="E29" s="253"/>
    </row>
    <row r="30" spans="1:5">
      <c r="A30" s="69"/>
      <c r="B30" s="18"/>
      <c r="C30" s="18"/>
      <c r="D30" s="18"/>
      <c r="E30" s="18"/>
    </row>
    <row r="31" spans="1:5">
      <c r="A31" s="19" t="s">
        <v>51</v>
      </c>
      <c r="B31" s="183">
        <v>56</v>
      </c>
      <c r="D31" s="17"/>
      <c r="E31" s="17"/>
    </row>
    <row r="33" spans="1:7">
      <c r="A33" s="70" t="s">
        <v>27</v>
      </c>
      <c r="B33" s="18"/>
      <c r="C33" s="18"/>
      <c r="D33" s="18"/>
      <c r="E33" s="18"/>
    </row>
    <row r="34" spans="1:7" ht="22.5" customHeight="1">
      <c r="A34" s="253" t="str">
        <f>'Anexo IB-Planilha Orçamentária'!C24</f>
        <v>RETIRADA DE TRANSFORMADORES DE 5 ATE 112,5KVA</v>
      </c>
      <c r="B34" s="253"/>
      <c r="C34" s="253"/>
      <c r="D34" s="253"/>
      <c r="E34" s="253"/>
    </row>
    <row r="35" spans="1:7" ht="22.5" customHeight="1">
      <c r="A35" s="19" t="s">
        <v>51</v>
      </c>
      <c r="B35" s="183">
        <v>1</v>
      </c>
      <c r="C35" s="182"/>
      <c r="D35" s="182"/>
      <c r="E35" s="182"/>
    </row>
    <row r="36" spans="1:7" ht="22.5" customHeight="1">
      <c r="A36" s="18"/>
      <c r="B36" s="17"/>
      <c r="C36" s="182"/>
      <c r="D36" s="182"/>
      <c r="E36" s="182"/>
    </row>
    <row r="37" spans="1:7" ht="22.5" customHeight="1">
      <c r="A37" s="70" t="s">
        <v>148</v>
      </c>
      <c r="B37" s="17"/>
      <c r="C37" s="182"/>
      <c r="D37" s="182"/>
      <c r="E37" s="182"/>
    </row>
    <row r="38" spans="1:7">
      <c r="A38" s="70" t="s">
        <v>31</v>
      </c>
      <c r="B38" s="18"/>
      <c r="C38" s="18"/>
      <c r="D38" s="18"/>
      <c r="E38" s="18"/>
    </row>
    <row r="39" spans="1:7" ht="22.5" customHeight="1">
      <c r="A39" s="253" t="str">
        <f>'Anexo IB-Planilha Orçamentária'!C27</f>
        <v xml:space="preserve">ESCAVACAO MANUAL DE VALA/CAVA EM MATERIAL DE 1ª CATEGORIA (A(AREIA,ARGILA OU PICARRA),ATE 1,50M DE PROFUNDIDADE,EXCLUSIVE ESCORAMENTO E ESGOTAMENTO </v>
      </c>
      <c r="B39" s="253"/>
      <c r="C39" s="253"/>
      <c r="D39" s="253"/>
      <c r="E39" s="253"/>
    </row>
    <row r="40" spans="1:7" ht="22.5" customHeight="1">
      <c r="A40" s="19" t="s">
        <v>57</v>
      </c>
      <c r="B40" s="184">
        <v>27.6</v>
      </c>
      <c r="C40" s="182"/>
      <c r="D40" s="182"/>
      <c r="E40" s="182"/>
    </row>
    <row r="41" spans="1:7" ht="22.5" customHeight="1">
      <c r="A41" s="182"/>
      <c r="B41" s="182"/>
      <c r="C41" s="182"/>
      <c r="D41" s="182"/>
      <c r="E41" s="182"/>
    </row>
    <row r="42" spans="1:7" ht="22.5" customHeight="1">
      <c r="B42" s="17"/>
      <c r="C42" s="182"/>
      <c r="D42" s="182"/>
      <c r="E42" s="182"/>
    </row>
    <row r="43" spans="1:7" ht="21.75" customHeight="1">
      <c r="A43" s="70" t="s">
        <v>149</v>
      </c>
      <c r="B43" s="257"/>
      <c r="C43" s="256"/>
      <c r="D43" s="256"/>
      <c r="E43" s="256"/>
      <c r="F43" s="73" t="s">
        <v>51</v>
      </c>
    </row>
    <row r="44" spans="1:7" ht="51.75" customHeight="1">
      <c r="A44" s="70" t="s">
        <v>53</v>
      </c>
      <c r="B44" s="249" t="s">
        <v>69</v>
      </c>
      <c r="C44" s="249"/>
      <c r="D44" s="249"/>
      <c r="E44" s="249"/>
      <c r="F44" s="142" t="s">
        <v>1</v>
      </c>
      <c r="G44" s="151">
        <v>13</v>
      </c>
    </row>
    <row r="45" spans="1:7" ht="69" customHeight="1">
      <c r="A45" s="70" t="s">
        <v>54</v>
      </c>
      <c r="B45" s="250" t="s">
        <v>81</v>
      </c>
      <c r="C45" s="250"/>
      <c r="D45" s="250"/>
      <c r="E45" s="250"/>
      <c r="F45" s="142" t="s">
        <v>1</v>
      </c>
      <c r="G45" s="151">
        <v>48</v>
      </c>
    </row>
    <row r="46" spans="1:7" ht="35.25" customHeight="1">
      <c r="A46" s="70" t="s">
        <v>129</v>
      </c>
      <c r="B46" s="249" t="s">
        <v>123</v>
      </c>
      <c r="C46" s="249"/>
      <c r="D46" s="249"/>
      <c r="E46" s="249"/>
      <c r="F46" s="142" t="s">
        <v>1</v>
      </c>
      <c r="G46" s="151">
        <v>8</v>
      </c>
    </row>
    <row r="47" spans="1:7" ht="46.5" customHeight="1">
      <c r="A47" s="70" t="s">
        <v>130</v>
      </c>
      <c r="B47" s="249" t="s">
        <v>86</v>
      </c>
      <c r="C47" s="249"/>
      <c r="D47" s="249"/>
      <c r="E47" s="249"/>
      <c r="F47" s="142" t="s">
        <v>1</v>
      </c>
      <c r="G47" s="151">
        <v>1</v>
      </c>
    </row>
    <row r="48" spans="1:7" ht="45.75" customHeight="1">
      <c r="A48" s="70" t="s">
        <v>131</v>
      </c>
      <c r="B48" s="250" t="s">
        <v>75</v>
      </c>
      <c r="C48" s="250"/>
      <c r="D48" s="250"/>
      <c r="E48" s="250"/>
      <c r="F48" s="142" t="s">
        <v>1</v>
      </c>
      <c r="G48" s="151">
        <v>2</v>
      </c>
    </row>
    <row r="49" spans="1:7" ht="38.25" customHeight="1">
      <c r="A49" s="70" t="s">
        <v>132</v>
      </c>
      <c r="B49" s="250" t="s">
        <v>76</v>
      </c>
      <c r="C49" s="250"/>
      <c r="D49" s="250"/>
      <c r="E49" s="250"/>
      <c r="F49" s="142" t="s">
        <v>1</v>
      </c>
      <c r="G49" s="151">
        <v>1</v>
      </c>
    </row>
    <row r="50" spans="1:7" ht="53.25" customHeight="1">
      <c r="A50" s="70" t="s">
        <v>133</v>
      </c>
      <c r="B50" s="250" t="s">
        <v>150</v>
      </c>
      <c r="C50" s="250"/>
      <c r="D50" s="250"/>
      <c r="E50" s="250"/>
      <c r="F50" s="142" t="s">
        <v>1</v>
      </c>
      <c r="G50" s="151">
        <v>1</v>
      </c>
    </row>
    <row r="51" spans="1:7" ht="28.5" customHeight="1">
      <c r="A51" s="70" t="s">
        <v>134</v>
      </c>
      <c r="B51" s="249" t="s">
        <v>103</v>
      </c>
      <c r="C51" s="249"/>
      <c r="D51" s="249"/>
      <c r="E51" s="249"/>
      <c r="F51" s="142" t="s">
        <v>1</v>
      </c>
      <c r="G51" s="151">
        <v>11</v>
      </c>
    </row>
    <row r="52" spans="1:7">
      <c r="A52" s="70" t="s">
        <v>135</v>
      </c>
      <c r="B52" s="249" t="s">
        <v>77</v>
      </c>
      <c r="C52" s="249"/>
      <c r="D52" s="249"/>
      <c r="E52" s="249"/>
      <c r="F52" s="142" t="s">
        <v>1</v>
      </c>
      <c r="G52" s="152">
        <v>11</v>
      </c>
    </row>
    <row r="53" spans="1:7" ht="50.25" customHeight="1">
      <c r="A53" s="70" t="s">
        <v>136</v>
      </c>
      <c r="B53" s="250" t="s">
        <v>78</v>
      </c>
      <c r="C53" s="250"/>
      <c r="D53" s="250"/>
      <c r="E53" s="250"/>
      <c r="F53" s="142" t="s">
        <v>52</v>
      </c>
      <c r="G53" s="151">
        <v>210</v>
      </c>
    </row>
    <row r="54" spans="1:7" ht="30.75" customHeight="1">
      <c r="A54" s="70" t="s">
        <v>137</v>
      </c>
      <c r="B54" s="250" t="s">
        <v>106</v>
      </c>
      <c r="C54" s="250"/>
      <c r="D54" s="250"/>
      <c r="E54" s="250"/>
      <c r="F54" s="142" t="s">
        <v>52</v>
      </c>
      <c r="G54" s="151">
        <v>96</v>
      </c>
    </row>
    <row r="55" spans="1:7" ht="39" customHeight="1">
      <c r="A55" s="70" t="s">
        <v>138</v>
      </c>
      <c r="B55" s="250" t="s">
        <v>107</v>
      </c>
      <c r="C55" s="250"/>
      <c r="D55" s="250"/>
      <c r="E55" s="250"/>
      <c r="F55" s="142" t="s">
        <v>52</v>
      </c>
      <c r="G55" s="151">
        <v>288</v>
      </c>
    </row>
    <row r="56" spans="1:7" ht="36" customHeight="1">
      <c r="A56" s="70" t="s">
        <v>139</v>
      </c>
      <c r="B56" s="249" t="s">
        <v>108</v>
      </c>
      <c r="C56" s="249"/>
      <c r="D56" s="249"/>
      <c r="E56" s="249"/>
      <c r="F56" s="142" t="s">
        <v>52</v>
      </c>
      <c r="G56" s="151">
        <v>132</v>
      </c>
    </row>
    <row r="57" spans="1:7" ht="40.5" customHeight="1">
      <c r="A57" s="70" t="s">
        <v>140</v>
      </c>
      <c r="B57" s="249" t="s">
        <v>109</v>
      </c>
      <c r="C57" s="249"/>
      <c r="D57" s="249"/>
      <c r="E57" s="249"/>
      <c r="F57" s="142" t="s">
        <v>52</v>
      </c>
      <c r="G57" s="151">
        <v>356</v>
      </c>
    </row>
    <row r="58" spans="1:7" ht="36.75" customHeight="1">
      <c r="A58" s="70" t="s">
        <v>141</v>
      </c>
      <c r="B58" s="249" t="s">
        <v>110</v>
      </c>
      <c r="C58" s="249"/>
      <c r="D58" s="249"/>
      <c r="E58" s="249"/>
      <c r="F58" s="142" t="s">
        <v>52</v>
      </c>
      <c r="G58" s="151">
        <v>238</v>
      </c>
    </row>
    <row r="59" spans="1:7" ht="30.75" customHeight="1">
      <c r="A59" s="70" t="s">
        <v>142</v>
      </c>
      <c r="B59" s="249" t="s">
        <v>111</v>
      </c>
      <c r="C59" s="249"/>
      <c r="D59" s="249"/>
      <c r="E59" s="249"/>
      <c r="F59" s="142" t="s">
        <v>52</v>
      </c>
      <c r="G59" s="151">
        <v>714</v>
      </c>
    </row>
    <row r="60" spans="1:7">
      <c r="A60" s="70" t="s">
        <v>143</v>
      </c>
      <c r="B60" s="249" t="s">
        <v>105</v>
      </c>
      <c r="C60" s="249"/>
      <c r="D60" s="249"/>
      <c r="E60" s="249"/>
      <c r="F60" s="142" t="s">
        <v>52</v>
      </c>
      <c r="G60" s="151">
        <v>300</v>
      </c>
    </row>
    <row r="62" spans="1:7" ht="25.5">
      <c r="E62" s="106" t="s">
        <v>146</v>
      </c>
    </row>
    <row r="63" spans="1:7" ht="135" customHeight="1"/>
  </sheetData>
  <mergeCells count="31">
    <mergeCell ref="I13:N13"/>
    <mergeCell ref="I14:N14"/>
    <mergeCell ref="B43:E43"/>
    <mergeCell ref="B47:E47"/>
    <mergeCell ref="B48:E48"/>
    <mergeCell ref="A39:E39"/>
    <mergeCell ref="A3:F3"/>
    <mergeCell ref="A2:F2"/>
    <mergeCell ref="A15:E15"/>
    <mergeCell ref="A34:E34"/>
    <mergeCell ref="B8:E8"/>
    <mergeCell ref="A11:E11"/>
    <mergeCell ref="A21:E21"/>
    <mergeCell ref="A23:E23"/>
    <mergeCell ref="A29:E29"/>
    <mergeCell ref="B57:E57"/>
    <mergeCell ref="B58:E58"/>
    <mergeCell ref="B59:E59"/>
    <mergeCell ref="B60:E60"/>
    <mergeCell ref="A4:H4"/>
    <mergeCell ref="B49:E49"/>
    <mergeCell ref="B50:E50"/>
    <mergeCell ref="B51:E51"/>
    <mergeCell ref="B52:E52"/>
    <mergeCell ref="B56:E56"/>
    <mergeCell ref="B53:E53"/>
    <mergeCell ref="B54:E54"/>
    <mergeCell ref="B55:E55"/>
    <mergeCell ref="B44:E44"/>
    <mergeCell ref="B45:E45"/>
    <mergeCell ref="B46:E46"/>
  </mergeCells>
  <phoneticPr fontId="1" type="noConversion"/>
  <pageMargins left="0.51181102362204722" right="0.51181102362204722" top="0.78740157480314965" bottom="0.78740157480314965" header="0.31496062992125984" footer="0.31496062992125984"/>
  <pageSetup paperSize="9" scale="46"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3:J29"/>
  <sheetViews>
    <sheetView showGridLines="0" tabSelected="1" view="pageBreakPreview" topLeftCell="C1" zoomScale="70" zoomScaleNormal="100" zoomScaleSheetLayoutView="70" workbookViewId="0">
      <selection activeCell="A5" sqref="A5:H5"/>
    </sheetView>
  </sheetViews>
  <sheetFormatPr defaultColWidth="9.140625" defaultRowHeight="11.25"/>
  <cols>
    <col min="1" max="1" width="15.140625" style="116" customWidth="1"/>
    <col min="2" max="2" width="19.28515625" style="120" customWidth="1"/>
    <col min="3" max="3" width="86.5703125" style="119" bestFit="1" customWidth="1"/>
    <col min="4" max="4" width="5" style="118" customWidth="1"/>
    <col min="5" max="6" width="15.5703125" style="117" customWidth="1"/>
    <col min="7" max="7" width="14.7109375" style="117" bestFit="1" customWidth="1"/>
    <col min="8" max="8" width="15.5703125" style="117" customWidth="1"/>
    <col min="9" max="9" width="13.7109375" style="116" customWidth="1"/>
    <col min="10" max="10" width="9" style="116" customWidth="1"/>
    <col min="11" max="11" width="11.140625" style="116" bestFit="1" customWidth="1"/>
    <col min="12" max="257" width="9.140625" style="116"/>
    <col min="258" max="258" width="11.28515625" style="116" customWidth="1"/>
    <col min="259" max="259" width="11.5703125" style="116" customWidth="1"/>
    <col min="260" max="260" width="46.28515625" style="116" customWidth="1"/>
    <col min="261" max="261" width="5" style="116" customWidth="1"/>
    <col min="262" max="262" width="13.140625" style="116" bestFit="1" customWidth="1"/>
    <col min="263" max="263" width="11.7109375" style="116" customWidth="1"/>
    <col min="264" max="264" width="15.5703125" style="116" customWidth="1"/>
    <col min="265" max="265" width="13.7109375" style="116" customWidth="1"/>
    <col min="266" max="266" width="9" style="116" customWidth="1"/>
    <col min="267" max="267" width="11.140625" style="116" bestFit="1" customWidth="1"/>
    <col min="268" max="513" width="9.140625" style="116"/>
    <col min="514" max="514" width="11.28515625" style="116" customWidth="1"/>
    <col min="515" max="515" width="11.5703125" style="116" customWidth="1"/>
    <col min="516" max="516" width="46.28515625" style="116" customWidth="1"/>
    <col min="517" max="517" width="5" style="116" customWidth="1"/>
    <col min="518" max="518" width="13.140625" style="116" bestFit="1" customWidth="1"/>
    <col min="519" max="519" width="11.7109375" style="116" customWidth="1"/>
    <col min="520" max="520" width="15.5703125" style="116" customWidth="1"/>
    <col min="521" max="521" width="13.7109375" style="116" customWidth="1"/>
    <col min="522" max="522" width="9" style="116" customWidth="1"/>
    <col min="523" max="523" width="11.140625" style="116" bestFit="1" customWidth="1"/>
    <col min="524" max="769" width="9.140625" style="116"/>
    <col min="770" max="770" width="11.28515625" style="116" customWidth="1"/>
    <col min="771" max="771" width="11.5703125" style="116" customWidth="1"/>
    <col min="772" max="772" width="46.28515625" style="116" customWidth="1"/>
    <col min="773" max="773" width="5" style="116" customWidth="1"/>
    <col min="774" max="774" width="13.140625" style="116" bestFit="1" customWidth="1"/>
    <col min="775" max="775" width="11.7109375" style="116" customWidth="1"/>
    <col min="776" max="776" width="15.5703125" style="116" customWidth="1"/>
    <col min="777" max="777" width="13.7109375" style="116" customWidth="1"/>
    <col min="778" max="778" width="9" style="116" customWidth="1"/>
    <col min="779" max="779" width="11.140625" style="116" bestFit="1" customWidth="1"/>
    <col min="780" max="1025" width="9.140625" style="116"/>
    <col min="1026" max="1026" width="11.28515625" style="116" customWidth="1"/>
    <col min="1027" max="1027" width="11.5703125" style="116" customWidth="1"/>
    <col min="1028" max="1028" width="46.28515625" style="116" customWidth="1"/>
    <col min="1029" max="1029" width="5" style="116" customWidth="1"/>
    <col min="1030" max="1030" width="13.140625" style="116" bestFit="1" customWidth="1"/>
    <col min="1031" max="1031" width="11.7109375" style="116" customWidth="1"/>
    <col min="1032" max="1032" width="15.5703125" style="116" customWidth="1"/>
    <col min="1033" max="1033" width="13.7109375" style="116" customWidth="1"/>
    <col min="1034" max="1034" width="9" style="116" customWidth="1"/>
    <col min="1035" max="1035" width="11.140625" style="116" bestFit="1" customWidth="1"/>
    <col min="1036" max="1281" width="9.140625" style="116"/>
    <col min="1282" max="1282" width="11.28515625" style="116" customWidth="1"/>
    <col min="1283" max="1283" width="11.5703125" style="116" customWidth="1"/>
    <col min="1284" max="1284" width="46.28515625" style="116" customWidth="1"/>
    <col min="1285" max="1285" width="5" style="116" customWidth="1"/>
    <col min="1286" max="1286" width="13.140625" style="116" bestFit="1" customWidth="1"/>
    <col min="1287" max="1287" width="11.7109375" style="116" customWidth="1"/>
    <col min="1288" max="1288" width="15.5703125" style="116" customWidth="1"/>
    <col min="1289" max="1289" width="13.7109375" style="116" customWidth="1"/>
    <col min="1290" max="1290" width="9" style="116" customWidth="1"/>
    <col min="1291" max="1291" width="11.140625" style="116" bestFit="1" customWidth="1"/>
    <col min="1292" max="1537" width="9.140625" style="116"/>
    <col min="1538" max="1538" width="11.28515625" style="116" customWidth="1"/>
    <col min="1539" max="1539" width="11.5703125" style="116" customWidth="1"/>
    <col min="1540" max="1540" width="46.28515625" style="116" customWidth="1"/>
    <col min="1541" max="1541" width="5" style="116" customWidth="1"/>
    <col min="1542" max="1542" width="13.140625" style="116" bestFit="1" customWidth="1"/>
    <col min="1543" max="1543" width="11.7109375" style="116" customWidth="1"/>
    <col min="1544" max="1544" width="15.5703125" style="116" customWidth="1"/>
    <col min="1545" max="1545" width="13.7109375" style="116" customWidth="1"/>
    <col min="1546" max="1546" width="9" style="116" customWidth="1"/>
    <col min="1547" max="1547" width="11.140625" style="116" bestFit="1" customWidth="1"/>
    <col min="1548" max="1793" width="9.140625" style="116"/>
    <col min="1794" max="1794" width="11.28515625" style="116" customWidth="1"/>
    <col min="1795" max="1795" width="11.5703125" style="116" customWidth="1"/>
    <col min="1796" max="1796" width="46.28515625" style="116" customWidth="1"/>
    <col min="1797" max="1797" width="5" style="116" customWidth="1"/>
    <col min="1798" max="1798" width="13.140625" style="116" bestFit="1" customWidth="1"/>
    <col min="1799" max="1799" width="11.7109375" style="116" customWidth="1"/>
    <col min="1800" max="1800" width="15.5703125" style="116" customWidth="1"/>
    <col min="1801" max="1801" width="13.7109375" style="116" customWidth="1"/>
    <col min="1802" max="1802" width="9" style="116" customWidth="1"/>
    <col min="1803" max="1803" width="11.140625" style="116" bestFit="1" customWidth="1"/>
    <col min="1804" max="2049" width="9.140625" style="116"/>
    <col min="2050" max="2050" width="11.28515625" style="116" customWidth="1"/>
    <col min="2051" max="2051" width="11.5703125" style="116" customWidth="1"/>
    <col min="2052" max="2052" width="46.28515625" style="116" customWidth="1"/>
    <col min="2053" max="2053" width="5" style="116" customWidth="1"/>
    <col min="2054" max="2054" width="13.140625" style="116" bestFit="1" customWidth="1"/>
    <col min="2055" max="2055" width="11.7109375" style="116" customWidth="1"/>
    <col min="2056" max="2056" width="15.5703125" style="116" customWidth="1"/>
    <col min="2057" max="2057" width="13.7109375" style="116" customWidth="1"/>
    <col min="2058" max="2058" width="9" style="116" customWidth="1"/>
    <col min="2059" max="2059" width="11.140625" style="116" bestFit="1" customWidth="1"/>
    <col min="2060" max="2305" width="9.140625" style="116"/>
    <col min="2306" max="2306" width="11.28515625" style="116" customWidth="1"/>
    <col min="2307" max="2307" width="11.5703125" style="116" customWidth="1"/>
    <col min="2308" max="2308" width="46.28515625" style="116" customWidth="1"/>
    <col min="2309" max="2309" width="5" style="116" customWidth="1"/>
    <col min="2310" max="2310" width="13.140625" style="116" bestFit="1" customWidth="1"/>
    <col min="2311" max="2311" width="11.7109375" style="116" customWidth="1"/>
    <col min="2312" max="2312" width="15.5703125" style="116" customWidth="1"/>
    <col min="2313" max="2313" width="13.7109375" style="116" customWidth="1"/>
    <col min="2314" max="2314" width="9" style="116" customWidth="1"/>
    <col min="2315" max="2315" width="11.140625" style="116" bestFit="1" customWidth="1"/>
    <col min="2316" max="2561" width="9.140625" style="116"/>
    <col min="2562" max="2562" width="11.28515625" style="116" customWidth="1"/>
    <col min="2563" max="2563" width="11.5703125" style="116" customWidth="1"/>
    <col min="2564" max="2564" width="46.28515625" style="116" customWidth="1"/>
    <col min="2565" max="2565" width="5" style="116" customWidth="1"/>
    <col min="2566" max="2566" width="13.140625" style="116" bestFit="1" customWidth="1"/>
    <col min="2567" max="2567" width="11.7109375" style="116" customWidth="1"/>
    <col min="2568" max="2568" width="15.5703125" style="116" customWidth="1"/>
    <col min="2569" max="2569" width="13.7109375" style="116" customWidth="1"/>
    <col min="2570" max="2570" width="9" style="116" customWidth="1"/>
    <col min="2571" max="2571" width="11.140625" style="116" bestFit="1" customWidth="1"/>
    <col min="2572" max="2817" width="9.140625" style="116"/>
    <col min="2818" max="2818" width="11.28515625" style="116" customWidth="1"/>
    <col min="2819" max="2819" width="11.5703125" style="116" customWidth="1"/>
    <col min="2820" max="2820" width="46.28515625" style="116" customWidth="1"/>
    <col min="2821" max="2821" width="5" style="116" customWidth="1"/>
    <col min="2822" max="2822" width="13.140625" style="116" bestFit="1" customWidth="1"/>
    <col min="2823" max="2823" width="11.7109375" style="116" customWidth="1"/>
    <col min="2824" max="2824" width="15.5703125" style="116" customWidth="1"/>
    <col min="2825" max="2825" width="13.7109375" style="116" customWidth="1"/>
    <col min="2826" max="2826" width="9" style="116" customWidth="1"/>
    <col min="2827" max="2827" width="11.140625" style="116" bestFit="1" customWidth="1"/>
    <col min="2828" max="3073" width="9.140625" style="116"/>
    <col min="3074" max="3074" width="11.28515625" style="116" customWidth="1"/>
    <col min="3075" max="3075" width="11.5703125" style="116" customWidth="1"/>
    <col min="3076" max="3076" width="46.28515625" style="116" customWidth="1"/>
    <col min="3077" max="3077" width="5" style="116" customWidth="1"/>
    <col min="3078" max="3078" width="13.140625" style="116" bestFit="1" customWidth="1"/>
    <col min="3079" max="3079" width="11.7109375" style="116" customWidth="1"/>
    <col min="3080" max="3080" width="15.5703125" style="116" customWidth="1"/>
    <col min="3081" max="3081" width="13.7109375" style="116" customWidth="1"/>
    <col min="3082" max="3082" width="9" style="116" customWidth="1"/>
    <col min="3083" max="3083" width="11.140625" style="116" bestFit="1" customWidth="1"/>
    <col min="3084" max="3329" width="9.140625" style="116"/>
    <col min="3330" max="3330" width="11.28515625" style="116" customWidth="1"/>
    <col min="3331" max="3331" width="11.5703125" style="116" customWidth="1"/>
    <col min="3332" max="3332" width="46.28515625" style="116" customWidth="1"/>
    <col min="3333" max="3333" width="5" style="116" customWidth="1"/>
    <col min="3334" max="3334" width="13.140625" style="116" bestFit="1" customWidth="1"/>
    <col min="3335" max="3335" width="11.7109375" style="116" customWidth="1"/>
    <col min="3336" max="3336" width="15.5703125" style="116" customWidth="1"/>
    <col min="3337" max="3337" width="13.7109375" style="116" customWidth="1"/>
    <col min="3338" max="3338" width="9" style="116" customWidth="1"/>
    <col min="3339" max="3339" width="11.140625" style="116" bestFit="1" customWidth="1"/>
    <col min="3340" max="3585" width="9.140625" style="116"/>
    <col min="3586" max="3586" width="11.28515625" style="116" customWidth="1"/>
    <col min="3587" max="3587" width="11.5703125" style="116" customWidth="1"/>
    <col min="3588" max="3588" width="46.28515625" style="116" customWidth="1"/>
    <col min="3589" max="3589" width="5" style="116" customWidth="1"/>
    <col min="3590" max="3590" width="13.140625" style="116" bestFit="1" customWidth="1"/>
    <col min="3591" max="3591" width="11.7109375" style="116" customWidth="1"/>
    <col min="3592" max="3592" width="15.5703125" style="116" customWidth="1"/>
    <col min="3593" max="3593" width="13.7109375" style="116" customWidth="1"/>
    <col min="3594" max="3594" width="9" style="116" customWidth="1"/>
    <col min="3595" max="3595" width="11.140625" style="116" bestFit="1" customWidth="1"/>
    <col min="3596" max="3841" width="9.140625" style="116"/>
    <col min="3842" max="3842" width="11.28515625" style="116" customWidth="1"/>
    <col min="3843" max="3843" width="11.5703125" style="116" customWidth="1"/>
    <col min="3844" max="3844" width="46.28515625" style="116" customWidth="1"/>
    <col min="3845" max="3845" width="5" style="116" customWidth="1"/>
    <col min="3846" max="3846" width="13.140625" style="116" bestFit="1" customWidth="1"/>
    <col min="3847" max="3847" width="11.7109375" style="116" customWidth="1"/>
    <col min="3848" max="3848" width="15.5703125" style="116" customWidth="1"/>
    <col min="3849" max="3849" width="13.7109375" style="116" customWidth="1"/>
    <col min="3850" max="3850" width="9" style="116" customWidth="1"/>
    <col min="3851" max="3851" width="11.140625" style="116" bestFit="1" customWidth="1"/>
    <col min="3852" max="4097" width="9.140625" style="116"/>
    <col min="4098" max="4098" width="11.28515625" style="116" customWidth="1"/>
    <col min="4099" max="4099" width="11.5703125" style="116" customWidth="1"/>
    <col min="4100" max="4100" width="46.28515625" style="116" customWidth="1"/>
    <col min="4101" max="4101" width="5" style="116" customWidth="1"/>
    <col min="4102" max="4102" width="13.140625" style="116" bestFit="1" customWidth="1"/>
    <col min="4103" max="4103" width="11.7109375" style="116" customWidth="1"/>
    <col min="4104" max="4104" width="15.5703125" style="116" customWidth="1"/>
    <col min="4105" max="4105" width="13.7109375" style="116" customWidth="1"/>
    <col min="4106" max="4106" width="9" style="116" customWidth="1"/>
    <col min="4107" max="4107" width="11.140625" style="116" bestFit="1" customWidth="1"/>
    <col min="4108" max="4353" width="9.140625" style="116"/>
    <col min="4354" max="4354" width="11.28515625" style="116" customWidth="1"/>
    <col min="4355" max="4355" width="11.5703125" style="116" customWidth="1"/>
    <col min="4356" max="4356" width="46.28515625" style="116" customWidth="1"/>
    <col min="4357" max="4357" width="5" style="116" customWidth="1"/>
    <col min="4358" max="4358" width="13.140625" style="116" bestFit="1" customWidth="1"/>
    <col min="4359" max="4359" width="11.7109375" style="116" customWidth="1"/>
    <col min="4360" max="4360" width="15.5703125" style="116" customWidth="1"/>
    <col min="4361" max="4361" width="13.7109375" style="116" customWidth="1"/>
    <col min="4362" max="4362" width="9" style="116" customWidth="1"/>
    <col min="4363" max="4363" width="11.140625" style="116" bestFit="1" customWidth="1"/>
    <col min="4364" max="4609" width="9.140625" style="116"/>
    <col min="4610" max="4610" width="11.28515625" style="116" customWidth="1"/>
    <col min="4611" max="4611" width="11.5703125" style="116" customWidth="1"/>
    <col min="4612" max="4612" width="46.28515625" style="116" customWidth="1"/>
    <col min="4613" max="4613" width="5" style="116" customWidth="1"/>
    <col min="4614" max="4614" width="13.140625" style="116" bestFit="1" customWidth="1"/>
    <col min="4615" max="4615" width="11.7109375" style="116" customWidth="1"/>
    <col min="4616" max="4616" width="15.5703125" style="116" customWidth="1"/>
    <col min="4617" max="4617" width="13.7109375" style="116" customWidth="1"/>
    <col min="4618" max="4618" width="9" style="116" customWidth="1"/>
    <col min="4619" max="4619" width="11.140625" style="116" bestFit="1" customWidth="1"/>
    <col min="4620" max="4865" width="9.140625" style="116"/>
    <col min="4866" max="4866" width="11.28515625" style="116" customWidth="1"/>
    <col min="4867" max="4867" width="11.5703125" style="116" customWidth="1"/>
    <col min="4868" max="4868" width="46.28515625" style="116" customWidth="1"/>
    <col min="4869" max="4869" width="5" style="116" customWidth="1"/>
    <col min="4870" max="4870" width="13.140625" style="116" bestFit="1" customWidth="1"/>
    <col min="4871" max="4871" width="11.7109375" style="116" customWidth="1"/>
    <col min="4872" max="4872" width="15.5703125" style="116" customWidth="1"/>
    <col min="4873" max="4873" width="13.7109375" style="116" customWidth="1"/>
    <col min="4874" max="4874" width="9" style="116" customWidth="1"/>
    <col min="4875" max="4875" width="11.140625" style="116" bestFit="1" customWidth="1"/>
    <col min="4876" max="5121" width="9.140625" style="116"/>
    <col min="5122" max="5122" width="11.28515625" style="116" customWidth="1"/>
    <col min="5123" max="5123" width="11.5703125" style="116" customWidth="1"/>
    <col min="5124" max="5124" width="46.28515625" style="116" customWidth="1"/>
    <col min="5125" max="5125" width="5" style="116" customWidth="1"/>
    <col min="5126" max="5126" width="13.140625" style="116" bestFit="1" customWidth="1"/>
    <col min="5127" max="5127" width="11.7109375" style="116" customWidth="1"/>
    <col min="5128" max="5128" width="15.5703125" style="116" customWidth="1"/>
    <col min="5129" max="5129" width="13.7109375" style="116" customWidth="1"/>
    <col min="5130" max="5130" width="9" style="116" customWidth="1"/>
    <col min="5131" max="5131" width="11.140625" style="116" bestFit="1" customWidth="1"/>
    <col min="5132" max="5377" width="9.140625" style="116"/>
    <col min="5378" max="5378" width="11.28515625" style="116" customWidth="1"/>
    <col min="5379" max="5379" width="11.5703125" style="116" customWidth="1"/>
    <col min="5380" max="5380" width="46.28515625" style="116" customWidth="1"/>
    <col min="5381" max="5381" width="5" style="116" customWidth="1"/>
    <col min="5382" max="5382" width="13.140625" style="116" bestFit="1" customWidth="1"/>
    <col min="5383" max="5383" width="11.7109375" style="116" customWidth="1"/>
    <col min="5384" max="5384" width="15.5703125" style="116" customWidth="1"/>
    <col min="5385" max="5385" width="13.7109375" style="116" customWidth="1"/>
    <col min="5386" max="5386" width="9" style="116" customWidth="1"/>
    <col min="5387" max="5387" width="11.140625" style="116" bestFit="1" customWidth="1"/>
    <col min="5388" max="5633" width="9.140625" style="116"/>
    <col min="5634" max="5634" width="11.28515625" style="116" customWidth="1"/>
    <col min="5635" max="5635" width="11.5703125" style="116" customWidth="1"/>
    <col min="5636" max="5636" width="46.28515625" style="116" customWidth="1"/>
    <col min="5637" max="5637" width="5" style="116" customWidth="1"/>
    <col min="5638" max="5638" width="13.140625" style="116" bestFit="1" customWidth="1"/>
    <col min="5639" max="5639" width="11.7109375" style="116" customWidth="1"/>
    <col min="5640" max="5640" width="15.5703125" style="116" customWidth="1"/>
    <col min="5641" max="5641" width="13.7109375" style="116" customWidth="1"/>
    <col min="5642" max="5642" width="9" style="116" customWidth="1"/>
    <col min="5643" max="5643" width="11.140625" style="116" bestFit="1" customWidth="1"/>
    <col min="5644" max="5889" width="9.140625" style="116"/>
    <col min="5890" max="5890" width="11.28515625" style="116" customWidth="1"/>
    <col min="5891" max="5891" width="11.5703125" style="116" customWidth="1"/>
    <col min="5892" max="5892" width="46.28515625" style="116" customWidth="1"/>
    <col min="5893" max="5893" width="5" style="116" customWidth="1"/>
    <col min="5894" max="5894" width="13.140625" style="116" bestFit="1" customWidth="1"/>
    <col min="5895" max="5895" width="11.7109375" style="116" customWidth="1"/>
    <col min="5896" max="5896" width="15.5703125" style="116" customWidth="1"/>
    <col min="5897" max="5897" width="13.7109375" style="116" customWidth="1"/>
    <col min="5898" max="5898" width="9" style="116" customWidth="1"/>
    <col min="5899" max="5899" width="11.140625" style="116" bestFit="1" customWidth="1"/>
    <col min="5900" max="6145" width="9.140625" style="116"/>
    <col min="6146" max="6146" width="11.28515625" style="116" customWidth="1"/>
    <col min="6147" max="6147" width="11.5703125" style="116" customWidth="1"/>
    <col min="6148" max="6148" width="46.28515625" style="116" customWidth="1"/>
    <col min="6149" max="6149" width="5" style="116" customWidth="1"/>
    <col min="6150" max="6150" width="13.140625" style="116" bestFit="1" customWidth="1"/>
    <col min="6151" max="6151" width="11.7109375" style="116" customWidth="1"/>
    <col min="6152" max="6152" width="15.5703125" style="116" customWidth="1"/>
    <col min="6153" max="6153" width="13.7109375" style="116" customWidth="1"/>
    <col min="6154" max="6154" width="9" style="116" customWidth="1"/>
    <col min="6155" max="6155" width="11.140625" style="116" bestFit="1" customWidth="1"/>
    <col min="6156" max="6401" width="9.140625" style="116"/>
    <col min="6402" max="6402" width="11.28515625" style="116" customWidth="1"/>
    <col min="6403" max="6403" width="11.5703125" style="116" customWidth="1"/>
    <col min="6404" max="6404" width="46.28515625" style="116" customWidth="1"/>
    <col min="6405" max="6405" width="5" style="116" customWidth="1"/>
    <col min="6406" max="6406" width="13.140625" style="116" bestFit="1" customWidth="1"/>
    <col min="6407" max="6407" width="11.7109375" style="116" customWidth="1"/>
    <col min="6408" max="6408" width="15.5703125" style="116" customWidth="1"/>
    <col min="6409" max="6409" width="13.7109375" style="116" customWidth="1"/>
    <col min="6410" max="6410" width="9" style="116" customWidth="1"/>
    <col min="6411" max="6411" width="11.140625" style="116" bestFit="1" customWidth="1"/>
    <col min="6412" max="6657" width="9.140625" style="116"/>
    <col min="6658" max="6658" width="11.28515625" style="116" customWidth="1"/>
    <col min="6659" max="6659" width="11.5703125" style="116" customWidth="1"/>
    <col min="6660" max="6660" width="46.28515625" style="116" customWidth="1"/>
    <col min="6661" max="6661" width="5" style="116" customWidth="1"/>
    <col min="6662" max="6662" width="13.140625" style="116" bestFit="1" customWidth="1"/>
    <col min="6663" max="6663" width="11.7109375" style="116" customWidth="1"/>
    <col min="6664" max="6664" width="15.5703125" style="116" customWidth="1"/>
    <col min="6665" max="6665" width="13.7109375" style="116" customWidth="1"/>
    <col min="6666" max="6666" width="9" style="116" customWidth="1"/>
    <col min="6667" max="6667" width="11.140625" style="116" bestFit="1" customWidth="1"/>
    <col min="6668" max="6913" width="9.140625" style="116"/>
    <col min="6914" max="6914" width="11.28515625" style="116" customWidth="1"/>
    <col min="6915" max="6915" width="11.5703125" style="116" customWidth="1"/>
    <col min="6916" max="6916" width="46.28515625" style="116" customWidth="1"/>
    <col min="6917" max="6917" width="5" style="116" customWidth="1"/>
    <col min="6918" max="6918" width="13.140625" style="116" bestFit="1" customWidth="1"/>
    <col min="6919" max="6919" width="11.7109375" style="116" customWidth="1"/>
    <col min="6920" max="6920" width="15.5703125" style="116" customWidth="1"/>
    <col min="6921" max="6921" width="13.7109375" style="116" customWidth="1"/>
    <col min="6922" max="6922" width="9" style="116" customWidth="1"/>
    <col min="6923" max="6923" width="11.140625" style="116" bestFit="1" customWidth="1"/>
    <col min="6924" max="7169" width="9.140625" style="116"/>
    <col min="7170" max="7170" width="11.28515625" style="116" customWidth="1"/>
    <col min="7171" max="7171" width="11.5703125" style="116" customWidth="1"/>
    <col min="7172" max="7172" width="46.28515625" style="116" customWidth="1"/>
    <col min="7173" max="7173" width="5" style="116" customWidth="1"/>
    <col min="7174" max="7174" width="13.140625" style="116" bestFit="1" customWidth="1"/>
    <col min="7175" max="7175" width="11.7109375" style="116" customWidth="1"/>
    <col min="7176" max="7176" width="15.5703125" style="116" customWidth="1"/>
    <col min="7177" max="7177" width="13.7109375" style="116" customWidth="1"/>
    <col min="7178" max="7178" width="9" style="116" customWidth="1"/>
    <col min="7179" max="7179" width="11.140625" style="116" bestFit="1" customWidth="1"/>
    <col min="7180" max="7425" width="9.140625" style="116"/>
    <col min="7426" max="7426" width="11.28515625" style="116" customWidth="1"/>
    <col min="7427" max="7427" width="11.5703125" style="116" customWidth="1"/>
    <col min="7428" max="7428" width="46.28515625" style="116" customWidth="1"/>
    <col min="7429" max="7429" width="5" style="116" customWidth="1"/>
    <col min="7430" max="7430" width="13.140625" style="116" bestFit="1" customWidth="1"/>
    <col min="7431" max="7431" width="11.7109375" style="116" customWidth="1"/>
    <col min="7432" max="7432" width="15.5703125" style="116" customWidth="1"/>
    <col min="7433" max="7433" width="13.7109375" style="116" customWidth="1"/>
    <col min="7434" max="7434" width="9" style="116" customWidth="1"/>
    <col min="7435" max="7435" width="11.140625" style="116" bestFit="1" customWidth="1"/>
    <col min="7436" max="7681" width="9.140625" style="116"/>
    <col min="7682" max="7682" width="11.28515625" style="116" customWidth="1"/>
    <col min="7683" max="7683" width="11.5703125" style="116" customWidth="1"/>
    <col min="7684" max="7684" width="46.28515625" style="116" customWidth="1"/>
    <col min="7685" max="7685" width="5" style="116" customWidth="1"/>
    <col min="7686" max="7686" width="13.140625" style="116" bestFit="1" customWidth="1"/>
    <col min="7687" max="7687" width="11.7109375" style="116" customWidth="1"/>
    <col min="7688" max="7688" width="15.5703125" style="116" customWidth="1"/>
    <col min="7689" max="7689" width="13.7109375" style="116" customWidth="1"/>
    <col min="7690" max="7690" width="9" style="116" customWidth="1"/>
    <col min="7691" max="7691" width="11.140625" style="116" bestFit="1" customWidth="1"/>
    <col min="7692" max="7937" width="9.140625" style="116"/>
    <col min="7938" max="7938" width="11.28515625" style="116" customWidth="1"/>
    <col min="7939" max="7939" width="11.5703125" style="116" customWidth="1"/>
    <col min="7940" max="7940" width="46.28515625" style="116" customWidth="1"/>
    <col min="7941" max="7941" width="5" style="116" customWidth="1"/>
    <col min="7942" max="7942" width="13.140625" style="116" bestFit="1" customWidth="1"/>
    <col min="7943" max="7943" width="11.7109375" style="116" customWidth="1"/>
    <col min="7944" max="7944" width="15.5703125" style="116" customWidth="1"/>
    <col min="7945" max="7945" width="13.7109375" style="116" customWidth="1"/>
    <col min="7946" max="7946" width="9" style="116" customWidth="1"/>
    <col min="7947" max="7947" width="11.140625" style="116" bestFit="1" customWidth="1"/>
    <col min="7948" max="8193" width="9.140625" style="116"/>
    <col min="8194" max="8194" width="11.28515625" style="116" customWidth="1"/>
    <col min="8195" max="8195" width="11.5703125" style="116" customWidth="1"/>
    <col min="8196" max="8196" width="46.28515625" style="116" customWidth="1"/>
    <col min="8197" max="8197" width="5" style="116" customWidth="1"/>
    <col min="8198" max="8198" width="13.140625" style="116" bestFit="1" customWidth="1"/>
    <col min="8199" max="8199" width="11.7109375" style="116" customWidth="1"/>
    <col min="8200" max="8200" width="15.5703125" style="116" customWidth="1"/>
    <col min="8201" max="8201" width="13.7109375" style="116" customWidth="1"/>
    <col min="8202" max="8202" width="9" style="116" customWidth="1"/>
    <col min="8203" max="8203" width="11.140625" style="116" bestFit="1" customWidth="1"/>
    <col min="8204" max="8449" width="9.140625" style="116"/>
    <col min="8450" max="8450" width="11.28515625" style="116" customWidth="1"/>
    <col min="8451" max="8451" width="11.5703125" style="116" customWidth="1"/>
    <col min="8452" max="8452" width="46.28515625" style="116" customWidth="1"/>
    <col min="8453" max="8453" width="5" style="116" customWidth="1"/>
    <col min="8454" max="8454" width="13.140625" style="116" bestFit="1" customWidth="1"/>
    <col min="8455" max="8455" width="11.7109375" style="116" customWidth="1"/>
    <col min="8456" max="8456" width="15.5703125" style="116" customWidth="1"/>
    <col min="8457" max="8457" width="13.7109375" style="116" customWidth="1"/>
    <col min="8458" max="8458" width="9" style="116" customWidth="1"/>
    <col min="8459" max="8459" width="11.140625" style="116" bestFit="1" customWidth="1"/>
    <col min="8460" max="8705" width="9.140625" style="116"/>
    <col min="8706" max="8706" width="11.28515625" style="116" customWidth="1"/>
    <col min="8707" max="8707" width="11.5703125" style="116" customWidth="1"/>
    <col min="8708" max="8708" width="46.28515625" style="116" customWidth="1"/>
    <col min="8709" max="8709" width="5" style="116" customWidth="1"/>
    <col min="8710" max="8710" width="13.140625" style="116" bestFit="1" customWidth="1"/>
    <col min="8711" max="8711" width="11.7109375" style="116" customWidth="1"/>
    <col min="8712" max="8712" width="15.5703125" style="116" customWidth="1"/>
    <col min="8713" max="8713" width="13.7109375" style="116" customWidth="1"/>
    <col min="8714" max="8714" width="9" style="116" customWidth="1"/>
    <col min="8715" max="8715" width="11.140625" style="116" bestFit="1" customWidth="1"/>
    <col min="8716" max="8961" width="9.140625" style="116"/>
    <col min="8962" max="8962" width="11.28515625" style="116" customWidth="1"/>
    <col min="8963" max="8963" width="11.5703125" style="116" customWidth="1"/>
    <col min="8964" max="8964" width="46.28515625" style="116" customWidth="1"/>
    <col min="8965" max="8965" width="5" style="116" customWidth="1"/>
    <col min="8966" max="8966" width="13.140625" style="116" bestFit="1" customWidth="1"/>
    <col min="8967" max="8967" width="11.7109375" style="116" customWidth="1"/>
    <col min="8968" max="8968" width="15.5703125" style="116" customWidth="1"/>
    <col min="8969" max="8969" width="13.7109375" style="116" customWidth="1"/>
    <col min="8970" max="8970" width="9" style="116" customWidth="1"/>
    <col min="8971" max="8971" width="11.140625" style="116" bestFit="1" customWidth="1"/>
    <col min="8972" max="9217" width="9.140625" style="116"/>
    <col min="9218" max="9218" width="11.28515625" style="116" customWidth="1"/>
    <col min="9219" max="9219" width="11.5703125" style="116" customWidth="1"/>
    <col min="9220" max="9220" width="46.28515625" style="116" customWidth="1"/>
    <col min="9221" max="9221" width="5" style="116" customWidth="1"/>
    <col min="9222" max="9222" width="13.140625" style="116" bestFit="1" customWidth="1"/>
    <col min="9223" max="9223" width="11.7109375" style="116" customWidth="1"/>
    <col min="9224" max="9224" width="15.5703125" style="116" customWidth="1"/>
    <col min="9225" max="9225" width="13.7109375" style="116" customWidth="1"/>
    <col min="9226" max="9226" width="9" style="116" customWidth="1"/>
    <col min="9227" max="9227" width="11.140625" style="116" bestFit="1" customWidth="1"/>
    <col min="9228" max="9473" width="9.140625" style="116"/>
    <col min="9474" max="9474" width="11.28515625" style="116" customWidth="1"/>
    <col min="9475" max="9475" width="11.5703125" style="116" customWidth="1"/>
    <col min="9476" max="9476" width="46.28515625" style="116" customWidth="1"/>
    <col min="9477" max="9477" width="5" style="116" customWidth="1"/>
    <col min="9478" max="9478" width="13.140625" style="116" bestFit="1" customWidth="1"/>
    <col min="9479" max="9479" width="11.7109375" style="116" customWidth="1"/>
    <col min="9480" max="9480" width="15.5703125" style="116" customWidth="1"/>
    <col min="9481" max="9481" width="13.7109375" style="116" customWidth="1"/>
    <col min="9482" max="9482" width="9" style="116" customWidth="1"/>
    <col min="9483" max="9483" width="11.140625" style="116" bestFit="1" customWidth="1"/>
    <col min="9484" max="9729" width="9.140625" style="116"/>
    <col min="9730" max="9730" width="11.28515625" style="116" customWidth="1"/>
    <col min="9731" max="9731" width="11.5703125" style="116" customWidth="1"/>
    <col min="9732" max="9732" width="46.28515625" style="116" customWidth="1"/>
    <col min="9733" max="9733" width="5" style="116" customWidth="1"/>
    <col min="9734" max="9734" width="13.140625" style="116" bestFit="1" customWidth="1"/>
    <col min="9735" max="9735" width="11.7109375" style="116" customWidth="1"/>
    <col min="9736" max="9736" width="15.5703125" style="116" customWidth="1"/>
    <col min="9737" max="9737" width="13.7109375" style="116" customWidth="1"/>
    <col min="9738" max="9738" width="9" style="116" customWidth="1"/>
    <col min="9739" max="9739" width="11.140625" style="116" bestFit="1" customWidth="1"/>
    <col min="9740" max="9985" width="9.140625" style="116"/>
    <col min="9986" max="9986" width="11.28515625" style="116" customWidth="1"/>
    <col min="9987" max="9987" width="11.5703125" style="116" customWidth="1"/>
    <col min="9988" max="9988" width="46.28515625" style="116" customWidth="1"/>
    <col min="9989" max="9989" width="5" style="116" customWidth="1"/>
    <col min="9990" max="9990" width="13.140625" style="116" bestFit="1" customWidth="1"/>
    <col min="9991" max="9991" width="11.7109375" style="116" customWidth="1"/>
    <col min="9992" max="9992" width="15.5703125" style="116" customWidth="1"/>
    <col min="9993" max="9993" width="13.7109375" style="116" customWidth="1"/>
    <col min="9994" max="9994" width="9" style="116" customWidth="1"/>
    <col min="9995" max="9995" width="11.140625" style="116" bestFit="1" customWidth="1"/>
    <col min="9996" max="10241" width="9.140625" style="116"/>
    <col min="10242" max="10242" width="11.28515625" style="116" customWidth="1"/>
    <col min="10243" max="10243" width="11.5703125" style="116" customWidth="1"/>
    <col min="10244" max="10244" width="46.28515625" style="116" customWidth="1"/>
    <col min="10245" max="10245" width="5" style="116" customWidth="1"/>
    <col min="10246" max="10246" width="13.140625" style="116" bestFit="1" customWidth="1"/>
    <col min="10247" max="10247" width="11.7109375" style="116" customWidth="1"/>
    <col min="10248" max="10248" width="15.5703125" style="116" customWidth="1"/>
    <col min="10249" max="10249" width="13.7109375" style="116" customWidth="1"/>
    <col min="10250" max="10250" width="9" style="116" customWidth="1"/>
    <col min="10251" max="10251" width="11.140625" style="116" bestFit="1" customWidth="1"/>
    <col min="10252" max="10497" width="9.140625" style="116"/>
    <col min="10498" max="10498" width="11.28515625" style="116" customWidth="1"/>
    <col min="10499" max="10499" width="11.5703125" style="116" customWidth="1"/>
    <col min="10500" max="10500" width="46.28515625" style="116" customWidth="1"/>
    <col min="10501" max="10501" width="5" style="116" customWidth="1"/>
    <col min="10502" max="10502" width="13.140625" style="116" bestFit="1" customWidth="1"/>
    <col min="10503" max="10503" width="11.7109375" style="116" customWidth="1"/>
    <col min="10504" max="10504" width="15.5703125" style="116" customWidth="1"/>
    <col min="10505" max="10505" width="13.7109375" style="116" customWidth="1"/>
    <col min="10506" max="10506" width="9" style="116" customWidth="1"/>
    <col min="10507" max="10507" width="11.140625" style="116" bestFit="1" customWidth="1"/>
    <col min="10508" max="10753" width="9.140625" style="116"/>
    <col min="10754" max="10754" width="11.28515625" style="116" customWidth="1"/>
    <col min="10755" max="10755" width="11.5703125" style="116" customWidth="1"/>
    <col min="10756" max="10756" width="46.28515625" style="116" customWidth="1"/>
    <col min="10757" max="10757" width="5" style="116" customWidth="1"/>
    <col min="10758" max="10758" width="13.140625" style="116" bestFit="1" customWidth="1"/>
    <col min="10759" max="10759" width="11.7109375" style="116" customWidth="1"/>
    <col min="10760" max="10760" width="15.5703125" style="116" customWidth="1"/>
    <col min="10761" max="10761" width="13.7109375" style="116" customWidth="1"/>
    <col min="10762" max="10762" width="9" style="116" customWidth="1"/>
    <col min="10763" max="10763" width="11.140625" style="116" bestFit="1" customWidth="1"/>
    <col min="10764" max="11009" width="9.140625" style="116"/>
    <col min="11010" max="11010" width="11.28515625" style="116" customWidth="1"/>
    <col min="11011" max="11011" width="11.5703125" style="116" customWidth="1"/>
    <col min="11012" max="11012" width="46.28515625" style="116" customWidth="1"/>
    <col min="11013" max="11013" width="5" style="116" customWidth="1"/>
    <col min="11014" max="11014" width="13.140625" style="116" bestFit="1" customWidth="1"/>
    <col min="11015" max="11015" width="11.7109375" style="116" customWidth="1"/>
    <col min="11016" max="11016" width="15.5703125" style="116" customWidth="1"/>
    <col min="11017" max="11017" width="13.7109375" style="116" customWidth="1"/>
    <col min="11018" max="11018" width="9" style="116" customWidth="1"/>
    <col min="11019" max="11019" width="11.140625" style="116" bestFit="1" customWidth="1"/>
    <col min="11020" max="11265" width="9.140625" style="116"/>
    <col min="11266" max="11266" width="11.28515625" style="116" customWidth="1"/>
    <col min="11267" max="11267" width="11.5703125" style="116" customWidth="1"/>
    <col min="11268" max="11268" width="46.28515625" style="116" customWidth="1"/>
    <col min="11269" max="11269" width="5" style="116" customWidth="1"/>
    <col min="11270" max="11270" width="13.140625" style="116" bestFit="1" customWidth="1"/>
    <col min="11271" max="11271" width="11.7109375" style="116" customWidth="1"/>
    <col min="11272" max="11272" width="15.5703125" style="116" customWidth="1"/>
    <col min="11273" max="11273" width="13.7109375" style="116" customWidth="1"/>
    <col min="11274" max="11274" width="9" style="116" customWidth="1"/>
    <col min="11275" max="11275" width="11.140625" style="116" bestFit="1" customWidth="1"/>
    <col min="11276" max="11521" width="9.140625" style="116"/>
    <col min="11522" max="11522" width="11.28515625" style="116" customWidth="1"/>
    <col min="11523" max="11523" width="11.5703125" style="116" customWidth="1"/>
    <col min="11524" max="11524" width="46.28515625" style="116" customWidth="1"/>
    <col min="11525" max="11525" width="5" style="116" customWidth="1"/>
    <col min="11526" max="11526" width="13.140625" style="116" bestFit="1" customWidth="1"/>
    <col min="11527" max="11527" width="11.7109375" style="116" customWidth="1"/>
    <col min="11528" max="11528" width="15.5703125" style="116" customWidth="1"/>
    <col min="11529" max="11529" width="13.7109375" style="116" customWidth="1"/>
    <col min="11530" max="11530" width="9" style="116" customWidth="1"/>
    <col min="11531" max="11531" width="11.140625" style="116" bestFit="1" customWidth="1"/>
    <col min="11532" max="11777" width="9.140625" style="116"/>
    <col min="11778" max="11778" width="11.28515625" style="116" customWidth="1"/>
    <col min="11779" max="11779" width="11.5703125" style="116" customWidth="1"/>
    <col min="11780" max="11780" width="46.28515625" style="116" customWidth="1"/>
    <col min="11781" max="11781" width="5" style="116" customWidth="1"/>
    <col min="11782" max="11782" width="13.140625" style="116" bestFit="1" customWidth="1"/>
    <col min="11783" max="11783" width="11.7109375" style="116" customWidth="1"/>
    <col min="11784" max="11784" width="15.5703125" style="116" customWidth="1"/>
    <col min="11785" max="11785" width="13.7109375" style="116" customWidth="1"/>
    <col min="11786" max="11786" width="9" style="116" customWidth="1"/>
    <col min="11787" max="11787" width="11.140625" style="116" bestFit="1" customWidth="1"/>
    <col min="11788" max="12033" width="9.140625" style="116"/>
    <col min="12034" max="12034" width="11.28515625" style="116" customWidth="1"/>
    <col min="12035" max="12035" width="11.5703125" style="116" customWidth="1"/>
    <col min="12036" max="12036" width="46.28515625" style="116" customWidth="1"/>
    <col min="12037" max="12037" width="5" style="116" customWidth="1"/>
    <col min="12038" max="12038" width="13.140625" style="116" bestFit="1" customWidth="1"/>
    <col min="12039" max="12039" width="11.7109375" style="116" customWidth="1"/>
    <col min="12040" max="12040" width="15.5703125" style="116" customWidth="1"/>
    <col min="12041" max="12041" width="13.7109375" style="116" customWidth="1"/>
    <col min="12042" max="12042" width="9" style="116" customWidth="1"/>
    <col min="12043" max="12043" width="11.140625" style="116" bestFit="1" customWidth="1"/>
    <col min="12044" max="12289" width="9.140625" style="116"/>
    <col min="12290" max="12290" width="11.28515625" style="116" customWidth="1"/>
    <col min="12291" max="12291" width="11.5703125" style="116" customWidth="1"/>
    <col min="12292" max="12292" width="46.28515625" style="116" customWidth="1"/>
    <col min="12293" max="12293" width="5" style="116" customWidth="1"/>
    <col min="12294" max="12294" width="13.140625" style="116" bestFit="1" customWidth="1"/>
    <col min="12295" max="12295" width="11.7109375" style="116" customWidth="1"/>
    <col min="12296" max="12296" width="15.5703125" style="116" customWidth="1"/>
    <col min="12297" max="12297" width="13.7109375" style="116" customWidth="1"/>
    <col min="12298" max="12298" width="9" style="116" customWidth="1"/>
    <col min="12299" max="12299" width="11.140625" style="116" bestFit="1" customWidth="1"/>
    <col min="12300" max="12545" width="9.140625" style="116"/>
    <col min="12546" max="12546" width="11.28515625" style="116" customWidth="1"/>
    <col min="12547" max="12547" width="11.5703125" style="116" customWidth="1"/>
    <col min="12548" max="12548" width="46.28515625" style="116" customWidth="1"/>
    <col min="12549" max="12549" width="5" style="116" customWidth="1"/>
    <col min="12550" max="12550" width="13.140625" style="116" bestFit="1" customWidth="1"/>
    <col min="12551" max="12551" width="11.7109375" style="116" customWidth="1"/>
    <col min="12552" max="12552" width="15.5703125" style="116" customWidth="1"/>
    <col min="12553" max="12553" width="13.7109375" style="116" customWidth="1"/>
    <col min="12554" max="12554" width="9" style="116" customWidth="1"/>
    <col min="12555" max="12555" width="11.140625" style="116" bestFit="1" customWidth="1"/>
    <col min="12556" max="12801" width="9.140625" style="116"/>
    <col min="12802" max="12802" width="11.28515625" style="116" customWidth="1"/>
    <col min="12803" max="12803" width="11.5703125" style="116" customWidth="1"/>
    <col min="12804" max="12804" width="46.28515625" style="116" customWidth="1"/>
    <col min="12805" max="12805" width="5" style="116" customWidth="1"/>
    <col min="12806" max="12806" width="13.140625" style="116" bestFit="1" customWidth="1"/>
    <col min="12807" max="12807" width="11.7109375" style="116" customWidth="1"/>
    <col min="12808" max="12808" width="15.5703125" style="116" customWidth="1"/>
    <col min="12809" max="12809" width="13.7109375" style="116" customWidth="1"/>
    <col min="12810" max="12810" width="9" style="116" customWidth="1"/>
    <col min="12811" max="12811" width="11.140625" style="116" bestFit="1" customWidth="1"/>
    <col min="12812" max="13057" width="9.140625" style="116"/>
    <col min="13058" max="13058" width="11.28515625" style="116" customWidth="1"/>
    <col min="13059" max="13059" width="11.5703125" style="116" customWidth="1"/>
    <col min="13060" max="13060" width="46.28515625" style="116" customWidth="1"/>
    <col min="13061" max="13061" width="5" style="116" customWidth="1"/>
    <col min="13062" max="13062" width="13.140625" style="116" bestFit="1" customWidth="1"/>
    <col min="13063" max="13063" width="11.7109375" style="116" customWidth="1"/>
    <col min="13064" max="13064" width="15.5703125" style="116" customWidth="1"/>
    <col min="13065" max="13065" width="13.7109375" style="116" customWidth="1"/>
    <col min="13066" max="13066" width="9" style="116" customWidth="1"/>
    <col min="13067" max="13067" width="11.140625" style="116" bestFit="1" customWidth="1"/>
    <col min="13068" max="13313" width="9.140625" style="116"/>
    <col min="13314" max="13314" width="11.28515625" style="116" customWidth="1"/>
    <col min="13315" max="13315" width="11.5703125" style="116" customWidth="1"/>
    <col min="13316" max="13316" width="46.28515625" style="116" customWidth="1"/>
    <col min="13317" max="13317" width="5" style="116" customWidth="1"/>
    <col min="13318" max="13318" width="13.140625" style="116" bestFit="1" customWidth="1"/>
    <col min="13319" max="13319" width="11.7109375" style="116" customWidth="1"/>
    <col min="13320" max="13320" width="15.5703125" style="116" customWidth="1"/>
    <col min="13321" max="13321" width="13.7109375" style="116" customWidth="1"/>
    <col min="13322" max="13322" width="9" style="116" customWidth="1"/>
    <col min="13323" max="13323" width="11.140625" style="116" bestFit="1" customWidth="1"/>
    <col min="13324" max="13569" width="9.140625" style="116"/>
    <col min="13570" max="13570" width="11.28515625" style="116" customWidth="1"/>
    <col min="13571" max="13571" width="11.5703125" style="116" customWidth="1"/>
    <col min="13572" max="13572" width="46.28515625" style="116" customWidth="1"/>
    <col min="13573" max="13573" width="5" style="116" customWidth="1"/>
    <col min="13574" max="13574" width="13.140625" style="116" bestFit="1" customWidth="1"/>
    <col min="13575" max="13575" width="11.7109375" style="116" customWidth="1"/>
    <col min="13576" max="13576" width="15.5703125" style="116" customWidth="1"/>
    <col min="13577" max="13577" width="13.7109375" style="116" customWidth="1"/>
    <col min="13578" max="13578" width="9" style="116" customWidth="1"/>
    <col min="13579" max="13579" width="11.140625" style="116" bestFit="1" customWidth="1"/>
    <col min="13580" max="13825" width="9.140625" style="116"/>
    <col min="13826" max="13826" width="11.28515625" style="116" customWidth="1"/>
    <col min="13827" max="13827" width="11.5703125" style="116" customWidth="1"/>
    <col min="13828" max="13828" width="46.28515625" style="116" customWidth="1"/>
    <col min="13829" max="13829" width="5" style="116" customWidth="1"/>
    <col min="13830" max="13830" width="13.140625" style="116" bestFit="1" customWidth="1"/>
    <col min="13831" max="13831" width="11.7109375" style="116" customWidth="1"/>
    <col min="13832" max="13832" width="15.5703125" style="116" customWidth="1"/>
    <col min="13833" max="13833" width="13.7109375" style="116" customWidth="1"/>
    <col min="13834" max="13834" width="9" style="116" customWidth="1"/>
    <col min="13835" max="13835" width="11.140625" style="116" bestFit="1" customWidth="1"/>
    <col min="13836" max="14081" width="9.140625" style="116"/>
    <col min="14082" max="14082" width="11.28515625" style="116" customWidth="1"/>
    <col min="14083" max="14083" width="11.5703125" style="116" customWidth="1"/>
    <col min="14084" max="14084" width="46.28515625" style="116" customWidth="1"/>
    <col min="14085" max="14085" width="5" style="116" customWidth="1"/>
    <col min="14086" max="14086" width="13.140625" style="116" bestFit="1" customWidth="1"/>
    <col min="14087" max="14087" width="11.7109375" style="116" customWidth="1"/>
    <col min="14088" max="14088" width="15.5703125" style="116" customWidth="1"/>
    <col min="14089" max="14089" width="13.7109375" style="116" customWidth="1"/>
    <col min="14090" max="14090" width="9" style="116" customWidth="1"/>
    <col min="14091" max="14091" width="11.140625" style="116" bestFit="1" customWidth="1"/>
    <col min="14092" max="14337" width="9.140625" style="116"/>
    <col min="14338" max="14338" width="11.28515625" style="116" customWidth="1"/>
    <col min="14339" max="14339" width="11.5703125" style="116" customWidth="1"/>
    <col min="14340" max="14340" width="46.28515625" style="116" customWidth="1"/>
    <col min="14341" max="14341" width="5" style="116" customWidth="1"/>
    <col min="14342" max="14342" width="13.140625" style="116" bestFit="1" customWidth="1"/>
    <col min="14343" max="14343" width="11.7109375" style="116" customWidth="1"/>
    <col min="14344" max="14344" width="15.5703125" style="116" customWidth="1"/>
    <col min="14345" max="14345" width="13.7109375" style="116" customWidth="1"/>
    <col min="14346" max="14346" width="9" style="116" customWidth="1"/>
    <col min="14347" max="14347" width="11.140625" style="116" bestFit="1" customWidth="1"/>
    <col min="14348" max="14593" width="9.140625" style="116"/>
    <col min="14594" max="14594" width="11.28515625" style="116" customWidth="1"/>
    <col min="14595" max="14595" width="11.5703125" style="116" customWidth="1"/>
    <col min="14596" max="14596" width="46.28515625" style="116" customWidth="1"/>
    <col min="14597" max="14597" width="5" style="116" customWidth="1"/>
    <col min="14598" max="14598" width="13.140625" style="116" bestFit="1" customWidth="1"/>
    <col min="14599" max="14599" width="11.7109375" style="116" customWidth="1"/>
    <col min="14600" max="14600" width="15.5703125" style="116" customWidth="1"/>
    <col min="14601" max="14601" width="13.7109375" style="116" customWidth="1"/>
    <col min="14602" max="14602" width="9" style="116" customWidth="1"/>
    <col min="14603" max="14603" width="11.140625" style="116" bestFit="1" customWidth="1"/>
    <col min="14604" max="14849" width="9.140625" style="116"/>
    <col min="14850" max="14850" width="11.28515625" style="116" customWidth="1"/>
    <col min="14851" max="14851" width="11.5703125" style="116" customWidth="1"/>
    <col min="14852" max="14852" width="46.28515625" style="116" customWidth="1"/>
    <col min="14853" max="14853" width="5" style="116" customWidth="1"/>
    <col min="14854" max="14854" width="13.140625" style="116" bestFit="1" customWidth="1"/>
    <col min="14855" max="14855" width="11.7109375" style="116" customWidth="1"/>
    <col min="14856" max="14856" width="15.5703125" style="116" customWidth="1"/>
    <col min="14857" max="14857" width="13.7109375" style="116" customWidth="1"/>
    <col min="14858" max="14858" width="9" style="116" customWidth="1"/>
    <col min="14859" max="14859" width="11.140625" style="116" bestFit="1" customWidth="1"/>
    <col min="14860" max="15105" width="9.140625" style="116"/>
    <col min="15106" max="15106" width="11.28515625" style="116" customWidth="1"/>
    <col min="15107" max="15107" width="11.5703125" style="116" customWidth="1"/>
    <col min="15108" max="15108" width="46.28515625" style="116" customWidth="1"/>
    <col min="15109" max="15109" width="5" style="116" customWidth="1"/>
    <col min="15110" max="15110" width="13.140625" style="116" bestFit="1" customWidth="1"/>
    <col min="15111" max="15111" width="11.7109375" style="116" customWidth="1"/>
    <col min="15112" max="15112" width="15.5703125" style="116" customWidth="1"/>
    <col min="15113" max="15113" width="13.7109375" style="116" customWidth="1"/>
    <col min="15114" max="15114" width="9" style="116" customWidth="1"/>
    <col min="15115" max="15115" width="11.140625" style="116" bestFit="1" customWidth="1"/>
    <col min="15116" max="15361" width="9.140625" style="116"/>
    <col min="15362" max="15362" width="11.28515625" style="116" customWidth="1"/>
    <col min="15363" max="15363" width="11.5703125" style="116" customWidth="1"/>
    <col min="15364" max="15364" width="46.28515625" style="116" customWidth="1"/>
    <col min="15365" max="15365" width="5" style="116" customWidth="1"/>
    <col min="15366" max="15366" width="13.140625" style="116" bestFit="1" customWidth="1"/>
    <col min="15367" max="15367" width="11.7109375" style="116" customWidth="1"/>
    <col min="15368" max="15368" width="15.5703125" style="116" customWidth="1"/>
    <col min="15369" max="15369" width="13.7109375" style="116" customWidth="1"/>
    <col min="15370" max="15370" width="9" style="116" customWidth="1"/>
    <col min="15371" max="15371" width="11.140625" style="116" bestFit="1" customWidth="1"/>
    <col min="15372" max="15617" width="9.140625" style="116"/>
    <col min="15618" max="15618" width="11.28515625" style="116" customWidth="1"/>
    <col min="15619" max="15619" width="11.5703125" style="116" customWidth="1"/>
    <col min="15620" max="15620" width="46.28515625" style="116" customWidth="1"/>
    <col min="15621" max="15621" width="5" style="116" customWidth="1"/>
    <col min="15622" max="15622" width="13.140625" style="116" bestFit="1" customWidth="1"/>
    <col min="15623" max="15623" width="11.7109375" style="116" customWidth="1"/>
    <col min="15624" max="15624" width="15.5703125" style="116" customWidth="1"/>
    <col min="15625" max="15625" width="13.7109375" style="116" customWidth="1"/>
    <col min="15626" max="15626" width="9" style="116" customWidth="1"/>
    <col min="15627" max="15627" width="11.140625" style="116" bestFit="1" customWidth="1"/>
    <col min="15628" max="15873" width="9.140625" style="116"/>
    <col min="15874" max="15874" width="11.28515625" style="116" customWidth="1"/>
    <col min="15875" max="15875" width="11.5703125" style="116" customWidth="1"/>
    <col min="15876" max="15876" width="46.28515625" style="116" customWidth="1"/>
    <col min="15877" max="15877" width="5" style="116" customWidth="1"/>
    <col min="15878" max="15878" width="13.140625" style="116" bestFit="1" customWidth="1"/>
    <col min="15879" max="15879" width="11.7109375" style="116" customWidth="1"/>
    <col min="15880" max="15880" width="15.5703125" style="116" customWidth="1"/>
    <col min="15881" max="15881" width="13.7109375" style="116" customWidth="1"/>
    <col min="15882" max="15882" width="9" style="116" customWidth="1"/>
    <col min="15883" max="15883" width="11.140625" style="116" bestFit="1" customWidth="1"/>
    <col min="15884" max="16129" width="9.140625" style="116"/>
    <col min="16130" max="16130" width="11.28515625" style="116" customWidth="1"/>
    <col min="16131" max="16131" width="11.5703125" style="116" customWidth="1"/>
    <col min="16132" max="16132" width="46.28515625" style="116" customWidth="1"/>
    <col min="16133" max="16133" width="5" style="116" customWidth="1"/>
    <col min="16134" max="16134" width="13.140625" style="116" bestFit="1" customWidth="1"/>
    <col min="16135" max="16135" width="11.7109375" style="116" customWidth="1"/>
    <col min="16136" max="16136" width="15.5703125" style="116" customWidth="1"/>
    <col min="16137" max="16137" width="13.7109375" style="116" customWidth="1"/>
    <col min="16138" max="16138" width="9" style="116" customWidth="1"/>
    <col min="16139" max="16139" width="11.140625" style="116" bestFit="1" customWidth="1"/>
    <col min="16140" max="16384" width="9.140625" style="116"/>
  </cols>
  <sheetData>
    <row r="3" spans="1:10" ht="20.25">
      <c r="A3" s="267" t="s">
        <v>10</v>
      </c>
      <c r="B3" s="267"/>
      <c r="C3" s="267"/>
      <c r="D3" s="267"/>
      <c r="E3" s="267"/>
      <c r="F3" s="267"/>
      <c r="G3" s="267"/>
      <c r="H3" s="267"/>
    </row>
    <row r="4" spans="1:10" ht="20.25">
      <c r="A4" s="267" t="s">
        <v>67</v>
      </c>
      <c r="B4" s="267"/>
      <c r="C4" s="267"/>
      <c r="D4" s="267"/>
      <c r="E4" s="267"/>
      <c r="F4" s="267"/>
      <c r="G4" s="267"/>
      <c r="H4" s="267"/>
    </row>
    <row r="5" spans="1:10" ht="20.25">
      <c r="A5" s="189" t="s">
        <v>151</v>
      </c>
      <c r="B5" s="189"/>
      <c r="C5" s="189"/>
      <c r="D5" s="189"/>
      <c r="E5" s="189"/>
      <c r="F5" s="189"/>
      <c r="G5" s="189"/>
      <c r="H5" s="189"/>
    </row>
    <row r="6" spans="1:10" ht="23.25">
      <c r="C6" s="123"/>
      <c r="D6" s="122"/>
      <c r="E6" s="122"/>
      <c r="F6" s="122"/>
      <c r="G6" s="122"/>
    </row>
    <row r="8" spans="1:10" ht="16.5" customHeight="1">
      <c r="A8" s="268" t="s">
        <v>19</v>
      </c>
      <c r="B8" s="268"/>
      <c r="C8" s="268"/>
      <c r="D8" s="268"/>
      <c r="E8" s="268"/>
      <c r="F8" s="268"/>
      <c r="G8" s="268"/>
      <c r="H8" s="268"/>
      <c r="I8" s="124"/>
      <c r="J8" s="125"/>
    </row>
    <row r="9" spans="1:10" ht="16.5" customHeight="1">
      <c r="A9" s="268" t="s">
        <v>160</v>
      </c>
      <c r="B9" s="269"/>
      <c r="C9" s="269"/>
      <c r="D9" s="269"/>
      <c r="E9" s="269"/>
      <c r="F9" s="269"/>
      <c r="G9" s="269"/>
      <c r="H9" s="269"/>
      <c r="I9" s="124"/>
      <c r="J9" s="125"/>
    </row>
    <row r="10" spans="1:10" ht="82.9" customHeight="1">
      <c r="A10" s="127" t="s">
        <v>82</v>
      </c>
      <c r="B10" s="258" t="s">
        <v>81</v>
      </c>
      <c r="C10" s="259"/>
      <c r="D10" s="259"/>
      <c r="E10" s="259"/>
      <c r="F10" s="259"/>
      <c r="G10" s="259"/>
      <c r="H10" s="260"/>
      <c r="I10" s="125"/>
      <c r="J10" s="125"/>
    </row>
    <row r="11" spans="1:10" s="121" customFormat="1" ht="24.75" customHeight="1">
      <c r="A11" s="126" t="s">
        <v>8</v>
      </c>
      <c r="B11" s="165" t="s">
        <v>7</v>
      </c>
      <c r="C11" s="166" t="s">
        <v>6</v>
      </c>
      <c r="D11" s="167" t="s">
        <v>1</v>
      </c>
      <c r="E11" s="168" t="s">
        <v>64</v>
      </c>
      <c r="F11" s="168"/>
      <c r="G11" s="168" t="s">
        <v>63</v>
      </c>
      <c r="H11" s="168" t="s">
        <v>0</v>
      </c>
      <c r="I11" s="128"/>
      <c r="J11" s="128"/>
    </row>
    <row r="12" spans="1:10" ht="81" customHeight="1">
      <c r="A12" s="129" t="s">
        <v>2</v>
      </c>
      <c r="B12" s="169" t="s">
        <v>74</v>
      </c>
      <c r="C12" s="170" t="s">
        <v>83</v>
      </c>
      <c r="D12" s="171" t="s">
        <v>1</v>
      </c>
      <c r="E12" s="172">
        <v>1</v>
      </c>
      <c r="F12" s="172"/>
      <c r="G12" s="173">
        <v>2905.99</v>
      </c>
      <c r="H12" s="173">
        <f>ROUND(E12*G12,2)</f>
        <v>2905.99</v>
      </c>
      <c r="I12" s="125"/>
      <c r="J12" s="125"/>
    </row>
    <row r="13" spans="1:10" ht="49.9" customHeight="1">
      <c r="A13" s="129" t="s">
        <v>30</v>
      </c>
      <c r="B13" s="169" t="s">
        <v>85</v>
      </c>
      <c r="C13" s="170" t="s">
        <v>84</v>
      </c>
      <c r="D13" s="171" t="s">
        <v>52</v>
      </c>
      <c r="E13" s="172">
        <v>1</v>
      </c>
      <c r="F13" s="172"/>
      <c r="G13" s="173">
        <v>77.709999999999994</v>
      </c>
      <c r="H13" s="173">
        <f>ROUND(E13*G13,2)</f>
        <v>77.709999999999994</v>
      </c>
      <c r="I13" s="125"/>
      <c r="J13" s="125"/>
    </row>
    <row r="14" spans="1:10" ht="15.75" customHeight="1" thickBot="1">
      <c r="A14" s="264" t="s">
        <v>65</v>
      </c>
      <c r="B14" s="265"/>
      <c r="C14" s="265"/>
      <c r="D14" s="265"/>
      <c r="E14" s="265"/>
      <c r="F14" s="265"/>
      <c r="G14" s="266"/>
      <c r="H14" s="130">
        <f>SUM(H11:H13)</f>
        <v>2983.7</v>
      </c>
      <c r="I14" s="125"/>
      <c r="J14" s="125"/>
    </row>
    <row r="15" spans="1:10" ht="15.75" customHeight="1">
      <c r="A15" s="131"/>
      <c r="B15" s="131"/>
      <c r="C15" s="131"/>
      <c r="D15" s="131"/>
      <c r="E15" s="131"/>
      <c r="F15" s="131"/>
      <c r="G15" s="131"/>
      <c r="H15" s="132"/>
      <c r="I15" s="125"/>
      <c r="J15" s="125"/>
    </row>
    <row r="16" spans="1:10" ht="15.75" customHeight="1">
      <c r="A16" s="131"/>
      <c r="B16" s="131"/>
      <c r="C16" s="131"/>
      <c r="D16" s="131"/>
      <c r="E16" s="131"/>
      <c r="F16" s="131"/>
      <c r="G16" s="131"/>
      <c r="H16" s="132"/>
      <c r="I16" s="125"/>
      <c r="J16" s="125"/>
    </row>
    <row r="17" spans="1:10" ht="62.45" customHeight="1">
      <c r="A17" s="127" t="s">
        <v>119</v>
      </c>
      <c r="B17" s="261" t="s">
        <v>123</v>
      </c>
      <c r="C17" s="262"/>
      <c r="D17" s="262"/>
      <c r="E17" s="262"/>
      <c r="F17" s="262"/>
      <c r="G17" s="262"/>
      <c r="H17" s="263"/>
      <c r="I17" s="125"/>
      <c r="J17" s="125"/>
    </row>
    <row r="18" spans="1:10" s="121" customFormat="1" ht="24.75" customHeight="1">
      <c r="A18" s="126" t="s">
        <v>8</v>
      </c>
      <c r="B18" s="165" t="s">
        <v>7</v>
      </c>
      <c r="C18" s="166" t="s">
        <v>6</v>
      </c>
      <c r="D18" s="167" t="s">
        <v>1</v>
      </c>
      <c r="E18" s="168" t="s">
        <v>64</v>
      </c>
      <c r="F18" s="168"/>
      <c r="G18" s="168" t="s">
        <v>63</v>
      </c>
      <c r="H18" s="168" t="s">
        <v>0</v>
      </c>
      <c r="I18" s="128"/>
      <c r="J18" s="128"/>
    </row>
    <row r="19" spans="1:10" ht="44.25" customHeight="1">
      <c r="A19" s="129" t="s">
        <v>2</v>
      </c>
      <c r="B19" s="169">
        <v>1919</v>
      </c>
      <c r="C19" s="170" t="s">
        <v>112</v>
      </c>
      <c r="D19" s="171" t="s">
        <v>20</v>
      </c>
      <c r="E19" s="174">
        <v>4</v>
      </c>
      <c r="F19" s="175">
        <v>0.03</v>
      </c>
      <c r="G19" s="173">
        <v>15.7</v>
      </c>
      <c r="H19" s="173">
        <f t="shared" ref="H19:H25" si="0">ROUND(E19*(1+F19)*G19,2)</f>
        <v>64.680000000000007</v>
      </c>
      <c r="I19" s="125"/>
      <c r="J19" s="125"/>
    </row>
    <row r="20" spans="1:10" ht="49.9" customHeight="1">
      <c r="A20" s="129" t="s">
        <v>30</v>
      </c>
      <c r="B20" s="169">
        <v>4377</v>
      </c>
      <c r="C20" s="170" t="s">
        <v>113</v>
      </c>
      <c r="D20" s="171" t="s">
        <v>1</v>
      </c>
      <c r="E20" s="174">
        <v>4</v>
      </c>
      <c r="F20" s="175">
        <v>0</v>
      </c>
      <c r="G20" s="173">
        <v>57.36</v>
      </c>
      <c r="H20" s="173">
        <f t="shared" si="0"/>
        <v>229.44</v>
      </c>
      <c r="I20" s="125"/>
      <c r="J20" s="125"/>
    </row>
    <row r="21" spans="1:10" ht="31.9" customHeight="1">
      <c r="A21" s="129" t="s">
        <v>62</v>
      </c>
      <c r="B21" s="169">
        <v>5399</v>
      </c>
      <c r="C21" s="176" t="s">
        <v>114</v>
      </c>
      <c r="D21" s="171" t="s">
        <v>1</v>
      </c>
      <c r="E21" s="174">
        <v>4</v>
      </c>
      <c r="F21" s="175">
        <v>0</v>
      </c>
      <c r="G21" s="173">
        <v>25.75</v>
      </c>
      <c r="H21" s="173">
        <f t="shared" si="0"/>
        <v>103</v>
      </c>
      <c r="I21" s="125"/>
      <c r="J21" s="125"/>
    </row>
    <row r="22" spans="1:10" ht="15.75">
      <c r="A22" s="129" t="s">
        <v>66</v>
      </c>
      <c r="B22" s="169">
        <v>10510</v>
      </c>
      <c r="C22" s="176" t="s">
        <v>118</v>
      </c>
      <c r="D22" s="171" t="s">
        <v>1</v>
      </c>
      <c r="E22" s="174">
        <v>2</v>
      </c>
      <c r="F22" s="175">
        <v>0</v>
      </c>
      <c r="G22" s="173">
        <v>127.98</v>
      </c>
      <c r="H22" s="173">
        <f t="shared" si="0"/>
        <v>255.96</v>
      </c>
    </row>
    <row r="23" spans="1:10" ht="15.75">
      <c r="A23" s="129" t="s">
        <v>120</v>
      </c>
      <c r="B23" s="169">
        <v>5401</v>
      </c>
      <c r="C23" s="176" t="s">
        <v>115</v>
      </c>
      <c r="D23" s="171" t="s">
        <v>1</v>
      </c>
      <c r="E23" s="174">
        <v>2</v>
      </c>
      <c r="F23" s="175">
        <v>0</v>
      </c>
      <c r="G23" s="173">
        <v>28.22</v>
      </c>
      <c r="H23" s="173">
        <f t="shared" si="0"/>
        <v>56.44</v>
      </c>
    </row>
    <row r="24" spans="1:10" ht="15.75">
      <c r="A24" s="129" t="s">
        <v>121</v>
      </c>
      <c r="B24" s="169">
        <v>11521</v>
      </c>
      <c r="C24" s="176" t="s">
        <v>116</v>
      </c>
      <c r="D24" s="171" t="s">
        <v>1</v>
      </c>
      <c r="E24" s="174">
        <v>2</v>
      </c>
      <c r="F24" s="175">
        <v>0</v>
      </c>
      <c r="G24" s="173">
        <v>19.89</v>
      </c>
      <c r="H24" s="173">
        <f t="shared" si="0"/>
        <v>39.78</v>
      </c>
    </row>
    <row r="25" spans="1:10" ht="15.75">
      <c r="A25" s="129" t="s">
        <v>122</v>
      </c>
      <c r="B25" s="169">
        <v>11522</v>
      </c>
      <c r="C25" s="176" t="s">
        <v>117</v>
      </c>
      <c r="D25" s="171" t="s">
        <v>1</v>
      </c>
      <c r="E25" s="174">
        <v>6</v>
      </c>
      <c r="F25" s="175">
        <v>0</v>
      </c>
      <c r="G25" s="173">
        <v>14.68</v>
      </c>
      <c r="H25" s="173">
        <f t="shared" si="0"/>
        <v>88.08</v>
      </c>
    </row>
    <row r="26" spans="1:10" ht="16.5" thickBot="1">
      <c r="H26" s="130">
        <f>SUM(H19:H25)</f>
        <v>837.38</v>
      </c>
    </row>
    <row r="29" spans="1:10" ht="18.75">
      <c r="A29" s="133"/>
      <c r="B29" s="134"/>
      <c r="C29" s="135"/>
      <c r="D29" s="136"/>
      <c r="E29" s="137"/>
      <c r="F29" s="137"/>
      <c r="G29" s="137"/>
      <c r="H29" s="137"/>
    </row>
  </sheetData>
  <mergeCells count="8">
    <mergeCell ref="B10:H10"/>
    <mergeCell ref="B17:H17"/>
    <mergeCell ref="A14:G14"/>
    <mergeCell ref="A3:H3"/>
    <mergeCell ref="A4:H4"/>
    <mergeCell ref="A5:H5"/>
    <mergeCell ref="A8:H8"/>
    <mergeCell ref="A9:H9"/>
  </mergeCells>
  <phoneticPr fontId="1" type="noConversion"/>
  <printOptions horizontalCentered="1"/>
  <pageMargins left="1.0236220472440944" right="0.62992125984251968" top="0.6692913385826772" bottom="0.51181102362204722" header="0.70866141732283472" footer="0.51181102362204722"/>
  <pageSetup paperSize="9" scale="44" fitToHeight="0" orientation="portrait" r:id="rId1"/>
  <headerFooter alignWithMargins="0">
    <oddFooter>&amp;R&amp;"Comic Sans MS,Normal"&amp;8Página &amp;P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6</vt:i4>
      </vt:variant>
    </vt:vector>
  </HeadingPairs>
  <TitlesOfParts>
    <vt:vector size="11" baseType="lpstr">
      <vt:lpstr>Anexo IB-Planilha Orçamentária</vt:lpstr>
      <vt:lpstr>Anexo IC - Cronogrma Fisico-Fin</vt:lpstr>
      <vt:lpstr>ANEXO ID - Composição do BDI</vt:lpstr>
      <vt:lpstr>Anexo IE - Memorial de Calculo</vt:lpstr>
      <vt:lpstr>ANEXO IF - Composições </vt:lpstr>
      <vt:lpstr>'Anexo IB-Planilha Orçamentária'!Area_de_impressao</vt:lpstr>
      <vt:lpstr>'Anexo IC - Cronogrma Fisico-Fin'!Area_de_impressao</vt:lpstr>
      <vt:lpstr>'ANEXO ID - Composição do BDI'!Area_de_impressao</vt:lpstr>
      <vt:lpstr>'Anexo IE - Memorial de Calculo'!Area_de_impressao</vt:lpstr>
      <vt:lpstr>'ANEXO IF - Composições '!Area_de_impressao</vt:lpstr>
      <vt:lpstr>'ANEXO IF - Composições '!Titulos_de_impressao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dc:creator>
  <cp:lastModifiedBy>Marcos Paulo</cp:lastModifiedBy>
  <cp:lastPrinted>2023-03-31T19:47:23Z</cp:lastPrinted>
  <dcterms:created xsi:type="dcterms:W3CDTF">2021-04-26T17:36:06Z</dcterms:created>
  <dcterms:modified xsi:type="dcterms:W3CDTF">2023-05-19T15:50:59Z</dcterms:modified>
</cp:coreProperties>
</file>